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<sst xmlns="http://schemas.openxmlformats.org/spreadsheetml/2006/main" count="79" uniqueCount="76">
  <si>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</si>
  <si>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</si>
  <si>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</si>
  <si>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</si>
  <si>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</si>
  <si>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</si>
  <si>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</si>
  <si>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</si>
  <si>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</si>
  <si>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</si>
  <si>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</si>
  <si>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</si>
  <si>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</si>
  <si>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</si>
  <si>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</si>
  <si>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</si>
  <si>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</si>
  <si>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</si>
  <si>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</si>
  <si>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</si>
  <si>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</si>
  <si>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</si>
  <si>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</si>
  <si>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</si>
  <si>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</si>
  <si>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</si>
  <si>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</si>
  <si>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</si>
  <si>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</si>
  <si>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</si>
  <si>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</si>
  <si>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</si>
  <si>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</si>
  <si>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</si>
  <si>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</si>
  <si>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</si>
  <si>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</si>
  <si>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</si>
  <si>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</si>
  <si>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</si>
  <si>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</si>
  <si>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</si>
  <si>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</si>
  <si>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</si>
  <si>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</si>
  <si>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</si>
  <si>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</si>
  <si>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</si>
  <si>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</si>
  <si>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</si>
  <si>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</si>
  <si>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</si>
  <si>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</si>
  <si>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</si>
  <si>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</si>
  <si>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</si>
  <si>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</si>
  <si>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</si>
  <si>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</si>
  <si>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</si>
  <si>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</si>
  <si>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</si>
  <si>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</si>
  <si>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</si>
  <si>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</si>
  <si>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</si>
  <si>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</si>
  <si>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</si>
  <si>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</si>
  <si>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</si>
  <si>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</si>
  <si>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</si>
  <si>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</si>
  <si>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</si>
  <si>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</si>
  <si>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08/07/20 - VENCIMENTO 15/07/20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</si>
</sst>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168" fontId="0" fillId="0" borderId="0" xfId="0" applyNumberFormat="1" applyAlignment="1">
      <alignment/>
    </xf>
    <xf numFmtId="4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253278</v>
      </c>
      <c r="C7" s="9">
        <f t="shared" si="0"/>
        <v>171037</v>
      </c>
      <c r="D7" s="9">
        <f t="shared" si="0"/>
        <v>194795</v>
      </c>
      <c r="E7" s="9">
        <f t="shared" si="0"/>
        <v>41094</v>
      </c>
      <c r="F7" s="9">
        <f t="shared" si="0"/>
        <v>142347</v>
      </c>
      <c r="G7" s="9">
        <f t="shared" si="0"/>
        <v>219198</v>
      </c>
      <c r="H7" s="9">
        <f t="shared" si="0"/>
        <v>36742</v>
      </c>
      <c r="I7" s="9">
        <f t="shared" si="0"/>
        <v>174663</v>
      </c>
      <c r="J7" s="9">
        <f t="shared" si="0"/>
        <v>156701</v>
      </c>
      <c r="K7" s="9">
        <f t="shared" si="0"/>
        <v>218970</v>
      </c>
      <c r="L7" s="9">
        <f t="shared" si="0"/>
        <v>175452</v>
      </c>
      <c r="M7" s="9">
        <f t="shared" si="0"/>
        <v>69362</v>
      </c>
      <c r="N7" s="9">
        <f t="shared" si="0"/>
        <v>48912</v>
      </c>
      <c r="O7" s="9">
        <f t="shared" si="0"/>
        <v>1902551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11478</v>
      </c>
      <c r="C8" s="11">
        <f t="shared" si="1"/>
        <v>10036</v>
      </c>
      <c r="D8" s="11">
        <f t="shared" si="1"/>
        <v>8235</v>
      </c>
      <c r="E8" s="11">
        <f t="shared" si="1"/>
        <v>1521</v>
      </c>
      <c r="F8" s="11">
        <f t="shared" si="1"/>
        <v>5558</v>
      </c>
      <c r="G8" s="11">
        <f t="shared" si="1"/>
        <v>9602</v>
      </c>
      <c r="H8" s="11">
        <f t="shared" si="1"/>
        <v>1940</v>
      </c>
      <c r="I8" s="11">
        <f t="shared" si="1"/>
        <v>10215</v>
      </c>
      <c r="J8" s="11">
        <f t="shared" si="1"/>
        <v>8403</v>
      </c>
      <c r="K8" s="11">
        <f t="shared" si="1"/>
        <v>7706</v>
      </c>
      <c r="L8" s="11">
        <f t="shared" si="1"/>
        <v>6549</v>
      </c>
      <c r="M8" s="11">
        <f t="shared" si="1"/>
        <v>2931</v>
      </c>
      <c r="N8" s="11">
        <f t="shared" si="1"/>
        <v>2780</v>
      </c>
      <c r="O8" s="11">
        <f t="shared" si="1"/>
        <v>86954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11478</v>
      </c>
      <c r="C9" s="11">
        <v>10036</v>
      </c>
      <c r="D9" s="11">
        <v>8235</v>
      </c>
      <c r="E9" s="11">
        <v>1521</v>
      </c>
      <c r="F9" s="11">
        <v>5558</v>
      </c>
      <c r="G9" s="11">
        <v>9602</v>
      </c>
      <c r="H9" s="11">
        <v>1929</v>
      </c>
      <c r="I9" s="11">
        <v>10214</v>
      </c>
      <c r="J9" s="11">
        <v>8403</v>
      </c>
      <c r="K9" s="11">
        <v>7704</v>
      </c>
      <c r="L9" s="11">
        <v>6549</v>
      </c>
      <c r="M9" s="11">
        <v>2928</v>
      </c>
      <c r="N9" s="11">
        <v>2780</v>
      </c>
      <c r="O9" s="11">
        <f>SUM(B9:N9)</f>
        <v>86937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11</v>
      </c>
      <c r="I10" s="13">
        <v>1</v>
      </c>
      <c r="J10" s="13">
        <v>0</v>
      </c>
      <c r="K10" s="13">
        <v>2</v>
      </c>
      <c r="L10" s="13">
        <v>0</v>
      </c>
      <c r="M10" s="13">
        <v>3</v>
      </c>
      <c r="N10" s="13">
        <v>0</v>
      </c>
      <c r="O10" s="11">
        <f>SUM(B10:N10)</f>
        <v>17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241800</v>
      </c>
      <c r="C11" s="13">
        <v>161001</v>
      </c>
      <c r="D11" s="13">
        <v>186560</v>
      </c>
      <c r="E11" s="13">
        <v>39573</v>
      </c>
      <c r="F11" s="13">
        <v>136789</v>
      </c>
      <c r="G11" s="13">
        <v>209596</v>
      </c>
      <c r="H11" s="13">
        <v>34802</v>
      </c>
      <c r="I11" s="13">
        <v>164448</v>
      </c>
      <c r="J11" s="13">
        <v>148298</v>
      </c>
      <c r="K11" s="13">
        <v>211264</v>
      </c>
      <c r="L11" s="13">
        <v>168903</v>
      </c>
      <c r="M11" s="13">
        <v>66431</v>
      </c>
      <c r="N11" s="13">
        <v>46132</v>
      </c>
      <c r="O11" s="11">
        <f>SUM(B11:N11)</f>
        <v>1815597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1.703169194944073</v>
      </c>
      <c r="C15" s="19">
        <v>1.861118527146727</v>
      </c>
      <c r="D15" s="19">
        <v>1.528561758777423</v>
      </c>
      <c r="E15" s="19">
        <v>1.311658756704236</v>
      </c>
      <c r="F15" s="19">
        <v>2.140927957677742</v>
      </c>
      <c r="G15" s="19">
        <v>2.252439558991487</v>
      </c>
      <c r="H15" s="19">
        <v>2.142497636987477</v>
      </c>
      <c r="I15" s="19">
        <v>1.800637472147287</v>
      </c>
      <c r="J15" s="19">
        <v>1.931996131253399</v>
      </c>
      <c r="K15" s="19">
        <v>1.77429617185178</v>
      </c>
      <c r="L15" s="19">
        <v>1.826230165681358</v>
      </c>
      <c r="M15" s="19">
        <v>1.735792039556301</v>
      </c>
      <c r="N15" s="19">
        <v>1.895727773244223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990806.8499999999</v>
      </c>
      <c r="C17" s="24">
        <f aca="true" t="shared" si="2" ref="C17:N17">C18+C19+C20+C21+C22+C23+C24+C25</f>
        <v>763342.0499999999</v>
      </c>
      <c r="D17" s="24">
        <f t="shared" si="2"/>
        <v>595974.5599999999</v>
      </c>
      <c r="E17" s="24">
        <f t="shared" si="2"/>
        <v>190518.41999999998</v>
      </c>
      <c r="F17" s="24">
        <f t="shared" si="2"/>
        <v>713701</v>
      </c>
      <c r="G17" s="24">
        <f t="shared" si="2"/>
        <v>949469.5</v>
      </c>
      <c r="H17" s="24">
        <f t="shared" si="2"/>
        <v>199309.74000000002</v>
      </c>
      <c r="I17" s="24">
        <f t="shared" si="2"/>
        <v>740795.47</v>
      </c>
      <c r="J17" s="24">
        <f t="shared" si="2"/>
        <v>709377.26</v>
      </c>
      <c r="K17" s="24">
        <f t="shared" si="2"/>
        <v>879007.8299999998</v>
      </c>
      <c r="L17" s="24">
        <f t="shared" si="2"/>
        <v>827575.19</v>
      </c>
      <c r="M17" s="24">
        <f t="shared" si="2"/>
        <v>366327.12</v>
      </c>
      <c r="N17" s="24">
        <f t="shared" si="2"/>
        <v>244618.03</v>
      </c>
      <c r="O17" s="24">
        <f>O18+O19+O20+O21+O22+O23+O24+O25</f>
        <v>8170823.019999999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565873.71</v>
      </c>
      <c r="C18" s="30">
        <f t="shared" si="3"/>
        <v>394667.88</v>
      </c>
      <c r="D18" s="30">
        <f t="shared" si="3"/>
        <v>394109.24</v>
      </c>
      <c r="E18" s="30">
        <f t="shared" si="3"/>
        <v>142230.44</v>
      </c>
      <c r="F18" s="30">
        <f t="shared" si="3"/>
        <v>333689.84</v>
      </c>
      <c r="G18" s="30">
        <f t="shared" si="3"/>
        <v>422416.47</v>
      </c>
      <c r="H18" s="30">
        <f t="shared" si="3"/>
        <v>94937.65</v>
      </c>
      <c r="I18" s="30">
        <f t="shared" si="3"/>
        <v>399838.54</v>
      </c>
      <c r="J18" s="30">
        <f t="shared" si="3"/>
        <v>361054.77</v>
      </c>
      <c r="K18" s="30">
        <f t="shared" si="3"/>
        <v>477223.22</v>
      </c>
      <c r="L18" s="30">
        <f t="shared" si="3"/>
        <v>435191.14</v>
      </c>
      <c r="M18" s="30">
        <f t="shared" si="3"/>
        <v>198756.81</v>
      </c>
      <c r="N18" s="30">
        <f t="shared" si="3"/>
        <v>126662.52</v>
      </c>
      <c r="O18" s="30">
        <f aca="true" t="shared" si="4" ref="O18:O25">SUM(B18:N18)</f>
        <v>4346652.2299999995</v>
      </c>
    </row>
    <row r="19" spans="1:23" ht="18.75" customHeight="1">
      <c r="A19" s="26" t="s">
        <v>35</v>
      </c>
      <c r="B19" s="30">
        <f>IF(B15&lt;&gt;0,ROUND((B15-1)*B18,2),0)</f>
        <v>397904.96</v>
      </c>
      <c r="C19" s="30">
        <f aca="true" t="shared" si="5" ref="C19:N19">IF(C15&lt;&gt;0,ROUND((C15-1)*C18,2),0)</f>
        <v>339855.82</v>
      </c>
      <c r="D19" s="30">
        <f t="shared" si="5"/>
        <v>208311.07</v>
      </c>
      <c r="E19" s="30">
        <f t="shared" si="5"/>
        <v>44327.36</v>
      </c>
      <c r="F19" s="30">
        <f t="shared" si="5"/>
        <v>380716.07</v>
      </c>
      <c r="G19" s="30">
        <f t="shared" si="5"/>
        <v>529051.1</v>
      </c>
      <c r="H19" s="30">
        <f t="shared" si="5"/>
        <v>108466.04</v>
      </c>
      <c r="I19" s="30">
        <f t="shared" si="5"/>
        <v>320125.72</v>
      </c>
      <c r="J19" s="30">
        <f t="shared" si="5"/>
        <v>336501.65</v>
      </c>
      <c r="K19" s="30">
        <f t="shared" si="5"/>
        <v>369512.11</v>
      </c>
      <c r="L19" s="30">
        <f t="shared" si="5"/>
        <v>359568.05</v>
      </c>
      <c r="M19" s="30">
        <f t="shared" si="5"/>
        <v>146243.68</v>
      </c>
      <c r="N19" s="30">
        <f t="shared" si="5"/>
        <v>113455.14</v>
      </c>
      <c r="O19" s="30">
        <f t="shared" si="4"/>
        <v>3654038.7699999996</v>
      </c>
      <c r="W19" s="62"/>
    </row>
    <row r="20" spans="1:15" ht="18.75" customHeight="1">
      <c r="A20" s="26" t="s">
        <v>36</v>
      </c>
      <c r="B20" s="30">
        <v>32445.71</v>
      </c>
      <c r="C20" s="30">
        <v>24002.97</v>
      </c>
      <c r="D20" s="30">
        <v>10788.97</v>
      </c>
      <c r="E20" s="30">
        <v>5232.87</v>
      </c>
      <c r="F20" s="30">
        <v>14257.72</v>
      </c>
      <c r="G20" s="30">
        <v>20809</v>
      </c>
      <c r="H20" s="30">
        <v>4103.42</v>
      </c>
      <c r="I20" s="30">
        <v>14436.84</v>
      </c>
      <c r="J20" s="30">
        <v>21637.23</v>
      </c>
      <c r="K20" s="30">
        <v>33563.71</v>
      </c>
      <c r="L20" s="30">
        <v>31229.26</v>
      </c>
      <c r="M20" s="30">
        <v>10543.81</v>
      </c>
      <c r="N20" s="30">
        <v>6405.13</v>
      </c>
      <c r="O20" s="30">
        <f t="shared" si="4"/>
        <v>229456.63999999998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0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0</v>
      </c>
      <c r="K21" s="30">
        <v>1323.86</v>
      </c>
      <c r="L21" s="30">
        <v>1323.86</v>
      </c>
      <c r="M21" s="30">
        <v>0</v>
      </c>
      <c r="N21" s="30">
        <v>1323.86</v>
      </c>
      <c r="O21" s="30">
        <f t="shared" si="4"/>
        <v>11914.74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-687.51</v>
      </c>
      <c r="C23" s="30">
        <v>-751.3</v>
      </c>
      <c r="D23" s="30">
        <v>-4055.56</v>
      </c>
      <c r="E23" s="30">
        <v>0</v>
      </c>
      <c r="F23" s="30">
        <v>-467.22</v>
      </c>
      <c r="G23" s="30">
        <v>-1512.54</v>
      </c>
      <c r="H23" s="30">
        <v>-733.05</v>
      </c>
      <c r="I23" s="30">
        <v>-304.64</v>
      </c>
      <c r="J23" s="30">
        <v>-1775.37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-10287.189999999999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-42984.9</v>
      </c>
      <c r="C24" s="30">
        <v>-31558.08</v>
      </c>
      <c r="D24" s="30">
        <v>-25995.63</v>
      </c>
      <c r="E24" s="30">
        <v>-8156.4</v>
      </c>
      <c r="F24" s="30">
        <v>-30389.05</v>
      </c>
      <c r="G24" s="30">
        <v>-38558.82</v>
      </c>
      <c r="H24" s="30">
        <v>-7464.32</v>
      </c>
      <c r="I24" s="30">
        <v>-29935.41</v>
      </c>
      <c r="J24" s="30">
        <v>-30102.66</v>
      </c>
      <c r="K24" s="30">
        <v>-36465.64</v>
      </c>
      <c r="L24" s="30">
        <v>-34231.38</v>
      </c>
      <c r="M24" s="30">
        <v>-14918.2</v>
      </c>
      <c r="N24" s="30">
        <v>-10485.75</v>
      </c>
      <c r="O24" s="30">
        <f t="shared" si="4"/>
        <v>-341246.24000000005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35607.16</v>
      </c>
      <c r="C25" s="30">
        <v>34477.04</v>
      </c>
      <c r="D25" s="30">
        <v>12816.47</v>
      </c>
      <c r="E25" s="30">
        <v>6884.15</v>
      </c>
      <c r="F25" s="30">
        <v>14569.78</v>
      </c>
      <c r="G25" s="30">
        <v>15940.43</v>
      </c>
      <c r="H25" s="30">
        <v>0</v>
      </c>
      <c r="I25" s="30">
        <v>36634.42</v>
      </c>
      <c r="J25" s="30">
        <v>22061.64</v>
      </c>
      <c r="K25" s="30">
        <v>33850.57</v>
      </c>
      <c r="L25" s="30">
        <v>34494.26</v>
      </c>
      <c r="M25" s="30">
        <v>25701.02</v>
      </c>
      <c r="N25" s="30">
        <v>7257.13</v>
      </c>
      <c r="O25" s="30">
        <f t="shared" si="4"/>
        <v>280294.07000000007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-50503.2</v>
      </c>
      <c r="C27" s="30">
        <f>+C28+C30+C41+C42+C45-C46</f>
        <v>-44158.4</v>
      </c>
      <c r="D27" s="30">
        <f t="shared" si="6"/>
        <v>-36234</v>
      </c>
      <c r="E27" s="30">
        <f t="shared" si="6"/>
        <v>-6692.4</v>
      </c>
      <c r="F27" s="30">
        <f t="shared" si="6"/>
        <v>-24455.2</v>
      </c>
      <c r="G27" s="30">
        <f t="shared" si="6"/>
        <v>-42248.8</v>
      </c>
      <c r="H27" s="30">
        <f t="shared" si="6"/>
        <v>-8487.6</v>
      </c>
      <c r="I27" s="30">
        <f t="shared" si="6"/>
        <v>-44941.6</v>
      </c>
      <c r="J27" s="30">
        <f t="shared" si="6"/>
        <v>-36973.2</v>
      </c>
      <c r="K27" s="30">
        <f t="shared" si="6"/>
        <v>-33897.6</v>
      </c>
      <c r="L27" s="30">
        <f t="shared" si="6"/>
        <v>-28815.6</v>
      </c>
      <c r="M27" s="30">
        <f t="shared" si="6"/>
        <v>-12883.2</v>
      </c>
      <c r="N27" s="30">
        <f t="shared" si="6"/>
        <v>-12232</v>
      </c>
      <c r="O27" s="30">
        <f t="shared" si="6"/>
        <v>-382522.8</v>
      </c>
    </row>
    <row r="28" spans="1:15" ht="18.75" customHeight="1">
      <c r="A28" s="26" t="s">
        <v>40</v>
      </c>
      <c r="B28" s="31">
        <f>+B29</f>
        <v>-50503.2</v>
      </c>
      <c r="C28" s="31">
        <f>+C29</f>
        <v>-44158.4</v>
      </c>
      <c r="D28" s="31">
        <f aca="true" t="shared" si="7" ref="D28:O28">+D29</f>
        <v>-36234</v>
      </c>
      <c r="E28" s="31">
        <f t="shared" si="7"/>
        <v>-6692.4</v>
      </c>
      <c r="F28" s="31">
        <f t="shared" si="7"/>
        <v>-24455.2</v>
      </c>
      <c r="G28" s="31">
        <f t="shared" si="7"/>
        <v>-42248.8</v>
      </c>
      <c r="H28" s="31">
        <f t="shared" si="7"/>
        <v>-8487.6</v>
      </c>
      <c r="I28" s="31">
        <f t="shared" si="7"/>
        <v>-44941.6</v>
      </c>
      <c r="J28" s="31">
        <f t="shared" si="7"/>
        <v>-36973.2</v>
      </c>
      <c r="K28" s="31">
        <f t="shared" si="7"/>
        <v>-33897.6</v>
      </c>
      <c r="L28" s="31">
        <f t="shared" si="7"/>
        <v>-28815.6</v>
      </c>
      <c r="M28" s="31">
        <f t="shared" si="7"/>
        <v>-12883.2</v>
      </c>
      <c r="N28" s="31">
        <f t="shared" si="7"/>
        <v>-12232</v>
      </c>
      <c r="O28" s="31">
        <f t="shared" si="7"/>
        <v>-382522.8</v>
      </c>
    </row>
    <row r="29" spans="1:26" ht="18.75" customHeight="1">
      <c r="A29" s="27" t="s">
        <v>41</v>
      </c>
      <c r="B29" s="16">
        <f>ROUND((-B9)*$G$3,2)</f>
        <v>-50503.2</v>
      </c>
      <c r="C29" s="16">
        <f aca="true" t="shared" si="8" ref="C29:N29">ROUND((-C9)*$G$3,2)</f>
        <v>-44158.4</v>
      </c>
      <c r="D29" s="16">
        <f t="shared" si="8"/>
        <v>-36234</v>
      </c>
      <c r="E29" s="16">
        <f t="shared" si="8"/>
        <v>-6692.4</v>
      </c>
      <c r="F29" s="16">
        <f t="shared" si="8"/>
        <v>-24455.2</v>
      </c>
      <c r="G29" s="16">
        <f t="shared" si="8"/>
        <v>-42248.8</v>
      </c>
      <c r="H29" s="16">
        <f t="shared" si="8"/>
        <v>-8487.6</v>
      </c>
      <c r="I29" s="16">
        <f t="shared" si="8"/>
        <v>-44941.6</v>
      </c>
      <c r="J29" s="16">
        <f t="shared" si="8"/>
        <v>-36973.2</v>
      </c>
      <c r="K29" s="16">
        <f t="shared" si="8"/>
        <v>-33897.6</v>
      </c>
      <c r="L29" s="16">
        <f t="shared" si="8"/>
        <v>-28815.6</v>
      </c>
      <c r="M29" s="16">
        <f t="shared" si="8"/>
        <v>-12883.2</v>
      </c>
      <c r="N29" s="16">
        <f t="shared" si="8"/>
        <v>-12232</v>
      </c>
      <c r="O29" s="32">
        <f aca="true" t="shared" si="9" ref="O29:O46">SUM(B29:N29)</f>
        <v>-382522.8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940303.6499999999</v>
      </c>
      <c r="C44" s="36">
        <f t="shared" si="11"/>
        <v>719183.6499999999</v>
      </c>
      <c r="D44" s="36">
        <f t="shared" si="11"/>
        <v>559740.5599999999</v>
      </c>
      <c r="E44" s="36">
        <f t="shared" si="11"/>
        <v>183826.02</v>
      </c>
      <c r="F44" s="36">
        <f t="shared" si="11"/>
        <v>689245.8</v>
      </c>
      <c r="G44" s="36">
        <f t="shared" si="11"/>
        <v>907220.7</v>
      </c>
      <c r="H44" s="36">
        <f t="shared" si="11"/>
        <v>190822.14</v>
      </c>
      <c r="I44" s="36">
        <f t="shared" si="11"/>
        <v>695853.87</v>
      </c>
      <c r="J44" s="36">
        <f t="shared" si="11"/>
        <v>672404.06</v>
      </c>
      <c r="K44" s="36">
        <f t="shared" si="11"/>
        <v>845110.2299999999</v>
      </c>
      <c r="L44" s="36">
        <f t="shared" si="11"/>
        <v>798759.59</v>
      </c>
      <c r="M44" s="36">
        <f t="shared" si="11"/>
        <v>353443.92</v>
      </c>
      <c r="N44" s="36">
        <f t="shared" si="11"/>
        <v>232386.03</v>
      </c>
      <c r="O44" s="36">
        <f>SUM(B44:N44)</f>
        <v>7788300.219999999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 s="43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940303.65</v>
      </c>
      <c r="C50" s="51">
        <f t="shared" si="12"/>
        <v>719183.65</v>
      </c>
      <c r="D50" s="51">
        <f t="shared" si="12"/>
        <v>559740.57</v>
      </c>
      <c r="E50" s="51">
        <f t="shared" si="12"/>
        <v>183826.03</v>
      </c>
      <c r="F50" s="51">
        <f t="shared" si="12"/>
        <v>689245.79</v>
      </c>
      <c r="G50" s="51">
        <f t="shared" si="12"/>
        <v>907220.69</v>
      </c>
      <c r="H50" s="51">
        <f t="shared" si="12"/>
        <v>190822.15</v>
      </c>
      <c r="I50" s="51">
        <f t="shared" si="12"/>
        <v>695853.86</v>
      </c>
      <c r="J50" s="51">
        <f t="shared" si="12"/>
        <v>672404.07</v>
      </c>
      <c r="K50" s="51">
        <f t="shared" si="12"/>
        <v>845110.23</v>
      </c>
      <c r="L50" s="51">
        <f t="shared" si="12"/>
        <v>798759.59</v>
      </c>
      <c r="M50" s="51">
        <f t="shared" si="12"/>
        <v>353443.92</v>
      </c>
      <c r="N50" s="51">
        <f t="shared" si="12"/>
        <v>232386.02</v>
      </c>
      <c r="O50" s="36">
        <f t="shared" si="12"/>
        <v>7788300.219999999</v>
      </c>
      <c r="Q50"/>
    </row>
    <row r="51" spans="1:18" ht="18.75" customHeight="1">
      <c r="A51" s="26" t="s">
        <v>59</v>
      </c>
      <c r="B51" s="51">
        <v>786505.25</v>
      </c>
      <c r="C51" s="51">
        <v>527465.8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1313971.05</v>
      </c>
      <c r="P51"/>
      <c r="Q51"/>
      <c r="R51" s="43"/>
    </row>
    <row r="52" spans="1:16" ht="18.75" customHeight="1">
      <c r="A52" s="26" t="s">
        <v>60</v>
      </c>
      <c r="B52" s="51">
        <v>153798.4</v>
      </c>
      <c r="C52" s="51">
        <v>191717.85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345516.25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559740.57</v>
      </c>
      <c r="E53" s="52">
        <v>0</v>
      </c>
      <c r="F53" s="52">
        <v>0</v>
      </c>
      <c r="G53" s="52">
        <v>0</v>
      </c>
      <c r="H53" s="51">
        <v>190822.15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750562.72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183826.03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183826.03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689245.79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689245.79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907220.69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907220.69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695853.86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695853.86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672404.07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672404.07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845110.23</v>
      </c>
      <c r="L59" s="31">
        <v>798759.59</v>
      </c>
      <c r="M59" s="52">
        <v>0</v>
      </c>
      <c r="N59" s="52">
        <v>0</v>
      </c>
      <c r="O59" s="36">
        <f t="shared" si="13"/>
        <v>1643869.8199999998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353443.92</v>
      </c>
      <c r="N60" s="52">
        <v>0</v>
      </c>
      <c r="O60" s="36">
        <f t="shared" si="13"/>
        <v>353443.92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232386.02</v>
      </c>
      <c r="O61" s="55">
        <f t="shared" si="13"/>
        <v>232386.02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 s="68"/>
      <c r="L65"/>
    </row>
    <row r="66" spans="2:12" ht="14.25">
      <c r="B66" s="69"/>
      <c r="C66" s="69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2020-07-14T17:50:03Z</dcterms:modified>
  <cp:category/>
  <cp:version/>
  <cp:contentType/>
  <cp:contentStatus/>
</cp:coreProperties>
</file>