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<sst xmlns="http://schemas.openxmlformats.org/spreadsheetml/2006/main" count="79" uniqueCount="76">
  <si>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</si>
  <si>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</si>
  <si>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</si>
  <si>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</si>
  <si>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</si>
  <si>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</si>
  <si>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</si>
  <si>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</si>
  <si>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</si>
  <si>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</si>
  <si>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</si>
  <si>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</si>
  <si>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</si>
  <si>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</si>
  <si>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</si>
  <si>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</si>
  <si>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</si>
  <si>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</si>
  <si>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</si>
  <si>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</si>
  <si>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</si>
  <si>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</si>
  <si>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</si>
  <si>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</si>
  <si>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</si>
  <si>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</si>
  <si>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</si>
  <si>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</si>
  <si>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</si>
  <si>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</si>
  <si>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</si>
  <si>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</si>
  <si>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</si>
  <si>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</si>
  <si>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</si>
  <si>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</si>
  <si>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</si>
  <si>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</si>
  <si>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</si>
  <si>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</si>
  <si>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</si>
  <si>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</si>
  <si>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</si>
  <si>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</si>
  <si>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</si>
  <si>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</si>
  <si>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</si>
  <si>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</si>
  <si>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</si>
  <si>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</si>
  <si>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</si>
  <si>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</si>
  <si>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</si>
  <si>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</si>
  <si>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</si>
  <si>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</si>
  <si>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</si>
  <si>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</si>
  <si>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</si>
  <si>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</si>
  <si>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</si>
  <si>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</si>
  <si>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</si>
  <si>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</si>
  <si>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</si>
  <si>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</si>
  <si>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</si>
  <si>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</si>
  <si>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</si>
  <si>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</si>
  <si>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</si>
  <si>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</si>
  <si>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</si>
  <si>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</si>
  <si>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</si>
  <si>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02/07/20 - VENCIMENTO 09/07/20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</si>
</sst>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235090</v>
      </c>
      <c r="C7" s="9">
        <f t="shared" si="0"/>
        <v>159035</v>
      </c>
      <c r="D7" s="9">
        <f t="shared" si="0"/>
        <v>181365</v>
      </c>
      <c r="E7" s="9">
        <f t="shared" si="0"/>
        <v>36497</v>
      </c>
      <c r="F7" s="9">
        <f t="shared" si="0"/>
        <v>126634</v>
      </c>
      <c r="G7" s="9">
        <f t="shared" si="0"/>
        <v>192724</v>
      </c>
      <c r="H7" s="9">
        <f t="shared" si="0"/>
        <v>32742</v>
      </c>
      <c r="I7" s="9">
        <f t="shared" si="0"/>
        <v>162520</v>
      </c>
      <c r="J7" s="9">
        <f t="shared" si="0"/>
        <v>144166</v>
      </c>
      <c r="K7" s="9">
        <f t="shared" si="0"/>
        <v>201405</v>
      </c>
      <c r="L7" s="9">
        <f t="shared" si="0"/>
        <v>162131</v>
      </c>
      <c r="M7" s="9">
        <f t="shared" si="0"/>
        <v>63472</v>
      </c>
      <c r="N7" s="9">
        <f t="shared" si="0"/>
        <v>45154</v>
      </c>
      <c r="O7" s="9">
        <f t="shared" si="0"/>
        <v>1742935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10728</v>
      </c>
      <c r="C8" s="11">
        <f t="shared" si="1"/>
        <v>9092</v>
      </c>
      <c r="D8" s="11">
        <f t="shared" si="1"/>
        <v>7370</v>
      </c>
      <c r="E8" s="11">
        <f t="shared" si="1"/>
        <v>1238</v>
      </c>
      <c r="F8" s="11">
        <f t="shared" si="1"/>
        <v>4958</v>
      </c>
      <c r="G8" s="11">
        <f t="shared" si="1"/>
        <v>8398</v>
      </c>
      <c r="H8" s="11">
        <f t="shared" si="1"/>
        <v>1832</v>
      </c>
      <c r="I8" s="11">
        <f t="shared" si="1"/>
        <v>9398</v>
      </c>
      <c r="J8" s="11">
        <f t="shared" si="1"/>
        <v>7458</v>
      </c>
      <c r="K8" s="11">
        <f t="shared" si="1"/>
        <v>6896</v>
      </c>
      <c r="L8" s="11">
        <f t="shared" si="1"/>
        <v>5860</v>
      </c>
      <c r="M8" s="11">
        <f t="shared" si="1"/>
        <v>2421</v>
      </c>
      <c r="N8" s="11">
        <f t="shared" si="1"/>
        <v>2550</v>
      </c>
      <c r="O8" s="11">
        <f t="shared" si="1"/>
        <v>78199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10728</v>
      </c>
      <c r="C9" s="11">
        <v>9092</v>
      </c>
      <c r="D9" s="11">
        <v>7370</v>
      </c>
      <c r="E9" s="11">
        <v>1238</v>
      </c>
      <c r="F9" s="11">
        <v>4958</v>
      </c>
      <c r="G9" s="11">
        <v>8398</v>
      </c>
      <c r="H9" s="11">
        <v>1820</v>
      </c>
      <c r="I9" s="11">
        <v>9398</v>
      </c>
      <c r="J9" s="11">
        <v>7458</v>
      </c>
      <c r="K9" s="11">
        <v>6895</v>
      </c>
      <c r="L9" s="11">
        <v>5860</v>
      </c>
      <c r="M9" s="11">
        <v>2419</v>
      </c>
      <c r="N9" s="11">
        <v>2550</v>
      </c>
      <c r="O9" s="11">
        <f>SUM(B9:N9)</f>
        <v>78184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12</v>
      </c>
      <c r="I10" s="13">
        <v>0</v>
      </c>
      <c r="J10" s="13">
        <v>0</v>
      </c>
      <c r="K10" s="13">
        <v>1</v>
      </c>
      <c r="L10" s="13">
        <v>0</v>
      </c>
      <c r="M10" s="13">
        <v>2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224362</v>
      </c>
      <c r="C11" s="13">
        <v>149943</v>
      </c>
      <c r="D11" s="13">
        <v>173995</v>
      </c>
      <c r="E11" s="13">
        <v>35259</v>
      </c>
      <c r="F11" s="13">
        <v>121676</v>
      </c>
      <c r="G11" s="13">
        <v>184326</v>
      </c>
      <c r="H11" s="13">
        <v>30910</v>
      </c>
      <c r="I11" s="13">
        <v>153122</v>
      </c>
      <c r="J11" s="13">
        <v>136708</v>
      </c>
      <c r="K11" s="13">
        <v>194509</v>
      </c>
      <c r="L11" s="13">
        <v>156271</v>
      </c>
      <c r="M11" s="13">
        <v>61051</v>
      </c>
      <c r="N11" s="13">
        <v>42604</v>
      </c>
      <c r="O11" s="11">
        <f>SUM(B11:N11)</f>
        <v>1664736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1.901433600761773</v>
      </c>
      <c r="C15" s="19">
        <v>2.089701846993982</v>
      </c>
      <c r="D15" s="19">
        <v>1.768648771830079</v>
      </c>
      <c r="E15" s="19">
        <v>1.508817335746129</v>
      </c>
      <c r="F15" s="19">
        <v>2.390557910322728</v>
      </c>
      <c r="G15" s="19">
        <v>2.635519268140596</v>
      </c>
      <c r="H15" s="19">
        <v>2.48221435096475</v>
      </c>
      <c r="I15" s="19">
        <v>1.977093427264006</v>
      </c>
      <c r="J15" s="19">
        <v>2.174753094317046</v>
      </c>
      <c r="K15" s="19">
        <v>1.982895064140736</v>
      </c>
      <c r="L15" s="19">
        <v>2.03582226695428</v>
      </c>
      <c r="M15" s="19">
        <v>1.938677827961886</v>
      </c>
      <c r="N15" s="19">
        <v>2.08153360452185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1025684.35</v>
      </c>
      <c r="C17" s="24">
        <f aca="true" t="shared" si="2" ref="C17:N17">C18+C19+C20+C21+C22+C23+C24+C25</f>
        <v>794921.9299999999</v>
      </c>
      <c r="D17" s="24">
        <f t="shared" si="2"/>
        <v>642765.1299999999</v>
      </c>
      <c r="E17" s="24">
        <f t="shared" si="2"/>
        <v>194632.53000000003</v>
      </c>
      <c r="F17" s="24">
        <f t="shared" si="2"/>
        <v>708640.2200000001</v>
      </c>
      <c r="G17" s="24">
        <f t="shared" si="2"/>
        <v>977612.08</v>
      </c>
      <c r="H17" s="24">
        <f t="shared" si="2"/>
        <v>205995.66</v>
      </c>
      <c r="I17" s="24">
        <f t="shared" si="2"/>
        <v>756091.78</v>
      </c>
      <c r="J17" s="24">
        <f t="shared" si="2"/>
        <v>734337.52</v>
      </c>
      <c r="K17" s="24">
        <f t="shared" si="2"/>
        <v>902072.7999999999</v>
      </c>
      <c r="L17" s="24">
        <f t="shared" si="2"/>
        <v>850996.3099999999</v>
      </c>
      <c r="M17" s="24">
        <f t="shared" si="2"/>
        <v>373521.31999999995</v>
      </c>
      <c r="N17" s="24">
        <f t="shared" si="2"/>
        <v>247969.73</v>
      </c>
      <c r="O17" s="24">
        <f>O18+O19+O20+O21+O22+O23+O24+O25</f>
        <v>8415241.36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525238.08</v>
      </c>
      <c r="C18" s="30">
        <f t="shared" si="3"/>
        <v>366973.26</v>
      </c>
      <c r="D18" s="30">
        <f t="shared" si="3"/>
        <v>366937.67</v>
      </c>
      <c r="E18" s="30">
        <f t="shared" si="3"/>
        <v>126319.77</v>
      </c>
      <c r="F18" s="30">
        <f t="shared" si="3"/>
        <v>296855.42</v>
      </c>
      <c r="G18" s="30">
        <f t="shared" si="3"/>
        <v>371398.42</v>
      </c>
      <c r="H18" s="30">
        <f t="shared" si="3"/>
        <v>84602.05</v>
      </c>
      <c r="I18" s="30">
        <f t="shared" si="3"/>
        <v>372040.78</v>
      </c>
      <c r="J18" s="30">
        <f t="shared" si="3"/>
        <v>332172.88</v>
      </c>
      <c r="K18" s="30">
        <f t="shared" si="3"/>
        <v>438942.06</v>
      </c>
      <c r="L18" s="30">
        <f t="shared" si="3"/>
        <v>402149.73</v>
      </c>
      <c r="M18" s="30">
        <f t="shared" si="3"/>
        <v>181879.02</v>
      </c>
      <c r="N18" s="30">
        <f t="shared" si="3"/>
        <v>116930.8</v>
      </c>
      <c r="O18" s="30">
        <f aca="true" t="shared" si="4" ref="O18:O25">SUM(B18:N18)</f>
        <v>3982439.94</v>
      </c>
    </row>
    <row r="19" spans="1:23" ht="18.75" customHeight="1">
      <c r="A19" s="26" t="s">
        <v>35</v>
      </c>
      <c r="B19" s="30">
        <f>IF(B15&lt;&gt;0,ROUND((B15-1)*B18,2),0)</f>
        <v>473467.25</v>
      </c>
      <c r="C19" s="30">
        <f aca="true" t="shared" si="5" ref="C19:N19">IF(C15&lt;&gt;0,ROUND((C15-1)*C18,2),0)</f>
        <v>399891.44</v>
      </c>
      <c r="D19" s="30">
        <f t="shared" si="5"/>
        <v>282046.19</v>
      </c>
      <c r="E19" s="30">
        <f t="shared" si="5"/>
        <v>64273.69</v>
      </c>
      <c r="F19" s="30">
        <f t="shared" si="5"/>
        <v>412794.65</v>
      </c>
      <c r="G19" s="30">
        <f t="shared" si="5"/>
        <v>607429.27</v>
      </c>
      <c r="H19" s="30">
        <f t="shared" si="5"/>
        <v>125398.37</v>
      </c>
      <c r="I19" s="30">
        <f t="shared" si="5"/>
        <v>363518.6</v>
      </c>
      <c r="J19" s="30">
        <f t="shared" si="5"/>
        <v>390221.12</v>
      </c>
      <c r="K19" s="30">
        <f t="shared" si="5"/>
        <v>431433.98</v>
      </c>
      <c r="L19" s="30">
        <f t="shared" si="5"/>
        <v>416555.64</v>
      </c>
      <c r="M19" s="30">
        <f t="shared" si="5"/>
        <v>170725.8</v>
      </c>
      <c r="N19" s="30">
        <f t="shared" si="5"/>
        <v>126464.59</v>
      </c>
      <c r="O19" s="30">
        <f t="shared" si="4"/>
        <v>4264220.59</v>
      </c>
      <c r="W19" s="62"/>
    </row>
    <row r="20" spans="1:15" ht="18.75" customHeight="1">
      <c r="A20" s="26" t="s">
        <v>36</v>
      </c>
      <c r="B20" s="30">
        <v>32380.23</v>
      </c>
      <c r="C20" s="30">
        <v>23837.35</v>
      </c>
      <c r="D20" s="30">
        <v>10850.19</v>
      </c>
      <c r="E20" s="30">
        <v>5311.32</v>
      </c>
      <c r="F20" s="30">
        <v>14067.74</v>
      </c>
      <c r="G20" s="30">
        <v>21437.26</v>
      </c>
      <c r="H20" s="30">
        <v>4179.64</v>
      </c>
      <c r="I20" s="30">
        <v>14161.94</v>
      </c>
      <c r="J20" s="30">
        <v>21724.19</v>
      </c>
      <c r="K20" s="30">
        <v>32987.97</v>
      </c>
      <c r="L20" s="30">
        <v>30704.2</v>
      </c>
      <c r="M20" s="30">
        <v>10133.68</v>
      </c>
      <c r="N20" s="30">
        <v>6477.1</v>
      </c>
      <c r="O20" s="30">
        <f t="shared" si="4"/>
        <v>228252.81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-534.73</v>
      </c>
      <c r="C23" s="30">
        <v>-225.39</v>
      </c>
      <c r="D23" s="30">
        <v>-2525.16</v>
      </c>
      <c r="E23" s="30">
        <v>0</v>
      </c>
      <c r="F23" s="30">
        <v>-1401.66</v>
      </c>
      <c r="G23" s="30">
        <v>-672.24</v>
      </c>
      <c r="H23" s="30">
        <v>-651.6</v>
      </c>
      <c r="I23" s="30">
        <v>-533.12</v>
      </c>
      <c r="J23" s="30">
        <v>-1466.61</v>
      </c>
      <c r="K23" s="30">
        <v>0</v>
      </c>
      <c r="L23" s="30">
        <v>0</v>
      </c>
      <c r="M23" s="30">
        <v>0</v>
      </c>
      <c r="N23" s="30">
        <v>-65.65</v>
      </c>
      <c r="O23" s="30">
        <f t="shared" si="4"/>
        <v>-8076.159999999999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-43121.36</v>
      </c>
      <c r="C24" s="30">
        <v>-32035.2</v>
      </c>
      <c r="D24" s="30">
        <v>-27360.23</v>
      </c>
      <c r="E24" s="30">
        <v>-8156.4</v>
      </c>
      <c r="F24" s="30">
        <v>-29569.57</v>
      </c>
      <c r="G24" s="30">
        <v>-39244.92</v>
      </c>
      <c r="H24" s="30">
        <v>-7532.8</v>
      </c>
      <c r="I24" s="30">
        <v>-29730.84</v>
      </c>
      <c r="J24" s="30">
        <v>-30375.7</v>
      </c>
      <c r="K24" s="30">
        <v>-36465.64</v>
      </c>
      <c r="L24" s="30">
        <v>-34231.38</v>
      </c>
      <c r="M24" s="30">
        <v>-14918.2</v>
      </c>
      <c r="N24" s="30">
        <v>-10418.1</v>
      </c>
      <c r="O24" s="30">
        <f t="shared" si="4"/>
        <v>-343160.33999999997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35607.16</v>
      </c>
      <c r="C25" s="30">
        <v>33832.75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33850.57</v>
      </c>
      <c r="L25" s="30">
        <v>34494.26</v>
      </c>
      <c r="M25" s="30">
        <v>25701.02</v>
      </c>
      <c r="N25" s="30">
        <v>7257.13</v>
      </c>
      <c r="O25" s="30">
        <f t="shared" si="4"/>
        <v>279649.78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-47203.2</v>
      </c>
      <c r="C27" s="30">
        <f>+C28+C30+C41+C42+C45-C46</f>
        <v>-40004.8</v>
      </c>
      <c r="D27" s="30">
        <f t="shared" si="6"/>
        <v>-32428</v>
      </c>
      <c r="E27" s="30">
        <f t="shared" si="6"/>
        <v>-5447.2</v>
      </c>
      <c r="F27" s="30">
        <f t="shared" si="6"/>
        <v>-21815.2</v>
      </c>
      <c r="G27" s="30">
        <f t="shared" si="6"/>
        <v>-36951.2</v>
      </c>
      <c r="H27" s="30">
        <f t="shared" si="6"/>
        <v>-8008</v>
      </c>
      <c r="I27" s="30">
        <f t="shared" si="6"/>
        <v>-41351.2</v>
      </c>
      <c r="J27" s="30">
        <f t="shared" si="6"/>
        <v>-32815.2</v>
      </c>
      <c r="K27" s="30">
        <f t="shared" si="6"/>
        <v>-30338</v>
      </c>
      <c r="L27" s="30">
        <f t="shared" si="6"/>
        <v>-25784</v>
      </c>
      <c r="M27" s="30">
        <f t="shared" si="6"/>
        <v>-10643.6</v>
      </c>
      <c r="N27" s="30">
        <f t="shared" si="6"/>
        <v>-11220</v>
      </c>
      <c r="O27" s="30">
        <f t="shared" si="6"/>
        <v>-344009.6</v>
      </c>
    </row>
    <row r="28" spans="1:15" ht="18.75" customHeight="1">
      <c r="A28" s="26" t="s">
        <v>40</v>
      </c>
      <c r="B28" s="31">
        <f>+B29</f>
        <v>-47203.2</v>
      </c>
      <c r="C28" s="31">
        <f>+C29</f>
        <v>-40004.8</v>
      </c>
      <c r="D28" s="31">
        <f aca="true" t="shared" si="7" ref="D28:O28">+D29</f>
        <v>-32428</v>
      </c>
      <c r="E28" s="31">
        <f t="shared" si="7"/>
        <v>-5447.2</v>
      </c>
      <c r="F28" s="31">
        <f t="shared" si="7"/>
        <v>-21815.2</v>
      </c>
      <c r="G28" s="31">
        <f t="shared" si="7"/>
        <v>-36951.2</v>
      </c>
      <c r="H28" s="31">
        <f t="shared" si="7"/>
        <v>-8008</v>
      </c>
      <c r="I28" s="31">
        <f t="shared" si="7"/>
        <v>-41351.2</v>
      </c>
      <c r="J28" s="31">
        <f t="shared" si="7"/>
        <v>-32815.2</v>
      </c>
      <c r="K28" s="31">
        <f t="shared" si="7"/>
        <v>-30338</v>
      </c>
      <c r="L28" s="31">
        <f t="shared" si="7"/>
        <v>-25784</v>
      </c>
      <c r="M28" s="31">
        <f t="shared" si="7"/>
        <v>-10643.6</v>
      </c>
      <c r="N28" s="31">
        <f t="shared" si="7"/>
        <v>-11220</v>
      </c>
      <c r="O28" s="31">
        <f t="shared" si="7"/>
        <v>-344009.6</v>
      </c>
    </row>
    <row r="29" spans="1:26" ht="18.75" customHeight="1">
      <c r="A29" s="27" t="s">
        <v>41</v>
      </c>
      <c r="B29" s="16">
        <f>ROUND((-B9)*$G$3,2)</f>
        <v>-47203.2</v>
      </c>
      <c r="C29" s="16">
        <f aca="true" t="shared" si="8" ref="C29:N29">ROUND((-C9)*$G$3,2)</f>
        <v>-40004.8</v>
      </c>
      <c r="D29" s="16">
        <f t="shared" si="8"/>
        <v>-32428</v>
      </c>
      <c r="E29" s="16">
        <f t="shared" si="8"/>
        <v>-5447.2</v>
      </c>
      <c r="F29" s="16">
        <f t="shared" si="8"/>
        <v>-21815.2</v>
      </c>
      <c r="G29" s="16">
        <f t="shared" si="8"/>
        <v>-36951.2</v>
      </c>
      <c r="H29" s="16">
        <f t="shared" si="8"/>
        <v>-8008</v>
      </c>
      <c r="I29" s="16">
        <f t="shared" si="8"/>
        <v>-41351.2</v>
      </c>
      <c r="J29" s="16">
        <f t="shared" si="8"/>
        <v>-32815.2</v>
      </c>
      <c r="K29" s="16">
        <f t="shared" si="8"/>
        <v>-30338</v>
      </c>
      <c r="L29" s="16">
        <f t="shared" si="8"/>
        <v>-25784</v>
      </c>
      <c r="M29" s="16">
        <f t="shared" si="8"/>
        <v>-10643.6</v>
      </c>
      <c r="N29" s="16">
        <f t="shared" si="8"/>
        <v>-11220</v>
      </c>
      <c r="O29" s="32">
        <f aca="true" t="shared" si="9" ref="O29:O46">SUM(B29:N29)</f>
        <v>-344009.6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978481.15</v>
      </c>
      <c r="C44" s="36">
        <f t="shared" si="11"/>
        <v>754917.1299999999</v>
      </c>
      <c r="D44" s="36">
        <f t="shared" si="11"/>
        <v>610337.1299999999</v>
      </c>
      <c r="E44" s="36">
        <f t="shared" si="11"/>
        <v>189185.33000000002</v>
      </c>
      <c r="F44" s="36">
        <f t="shared" si="11"/>
        <v>686825.0200000001</v>
      </c>
      <c r="G44" s="36">
        <f t="shared" si="11"/>
        <v>940660.88</v>
      </c>
      <c r="H44" s="36">
        <f t="shared" si="11"/>
        <v>197987.66</v>
      </c>
      <c r="I44" s="36">
        <f t="shared" si="11"/>
        <v>714740.5800000001</v>
      </c>
      <c r="J44" s="36">
        <f t="shared" si="11"/>
        <v>701522.3200000001</v>
      </c>
      <c r="K44" s="36">
        <f t="shared" si="11"/>
        <v>871734.7999999999</v>
      </c>
      <c r="L44" s="36">
        <f t="shared" si="11"/>
        <v>825212.3099999999</v>
      </c>
      <c r="M44" s="36">
        <f t="shared" si="11"/>
        <v>362877.72</v>
      </c>
      <c r="N44" s="36">
        <f t="shared" si="11"/>
        <v>236749.73</v>
      </c>
      <c r="O44" s="36">
        <f>SUM(B44:N44)</f>
        <v>8071231.76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978481.1499999999</v>
      </c>
      <c r="C50" s="51">
        <f t="shared" si="12"/>
        <v>754917.13</v>
      </c>
      <c r="D50" s="51">
        <f t="shared" si="12"/>
        <v>610337.13</v>
      </c>
      <c r="E50" s="51">
        <f t="shared" si="12"/>
        <v>189185.32</v>
      </c>
      <c r="F50" s="51">
        <f t="shared" si="12"/>
        <v>686825.03</v>
      </c>
      <c r="G50" s="51">
        <f t="shared" si="12"/>
        <v>940660.88</v>
      </c>
      <c r="H50" s="51">
        <f t="shared" si="12"/>
        <v>197987.67</v>
      </c>
      <c r="I50" s="51">
        <f t="shared" si="12"/>
        <v>714740.59</v>
      </c>
      <c r="J50" s="51">
        <f t="shared" si="12"/>
        <v>701522.32</v>
      </c>
      <c r="K50" s="51">
        <f t="shared" si="12"/>
        <v>871734.79</v>
      </c>
      <c r="L50" s="51">
        <f t="shared" si="12"/>
        <v>825212.32</v>
      </c>
      <c r="M50" s="51">
        <f t="shared" si="12"/>
        <v>362877.72</v>
      </c>
      <c r="N50" s="51">
        <f t="shared" si="12"/>
        <v>236749.73</v>
      </c>
      <c r="O50" s="36">
        <f t="shared" si="12"/>
        <v>8071231.78</v>
      </c>
      <c r="Q50"/>
    </row>
    <row r="51" spans="1:18" ht="18.75" customHeight="1">
      <c r="A51" s="26" t="s">
        <v>59</v>
      </c>
      <c r="B51" s="51">
        <v>789906.35</v>
      </c>
      <c r="C51" s="51">
        <v>553013.5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1342919.85</v>
      </c>
      <c r="P51"/>
      <c r="Q51"/>
      <c r="R51" s="43"/>
    </row>
    <row r="52" spans="1:16" ht="18.75" customHeight="1">
      <c r="A52" s="26" t="s">
        <v>60</v>
      </c>
      <c r="B52" s="51">
        <v>188574.8</v>
      </c>
      <c r="C52" s="51">
        <v>201903.63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390478.43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610337.13</v>
      </c>
      <c r="E53" s="52">
        <v>0</v>
      </c>
      <c r="F53" s="52">
        <v>0</v>
      </c>
      <c r="G53" s="52">
        <v>0</v>
      </c>
      <c r="H53" s="51">
        <v>197987.67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808324.8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189185.32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189185.32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686825.03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686825.03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940660.88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940660.88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714740.59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714740.59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701522.32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701522.32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871734.79</v>
      </c>
      <c r="L59" s="31">
        <v>825212.32</v>
      </c>
      <c r="M59" s="52">
        <v>0</v>
      </c>
      <c r="N59" s="52">
        <v>0</v>
      </c>
      <c r="O59" s="36">
        <f t="shared" si="13"/>
        <v>1696947.1099999999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362877.72</v>
      </c>
      <c r="N60" s="52">
        <v>0</v>
      </c>
      <c r="O60" s="36">
        <f t="shared" si="13"/>
        <v>362877.72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236749.73</v>
      </c>
      <c r="O61" s="55">
        <f t="shared" si="13"/>
        <v>236749.73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68"/>
      <c r="C65" s="57"/>
      <c r="D65"/>
      <c r="E65"/>
      <c r="F65"/>
      <c r="G65"/>
      <c r="H65"/>
      <c r="I65"/>
      <c r="J65"/>
      <c r="K65"/>
      <c r="L65"/>
    </row>
    <row r="66" spans="2:12" ht="14.25">
      <c r="B66" s="69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 s="68"/>
      <c r="C68" s="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2020-07-08T23:14:48Z</dcterms:modified>
  <cp:category/>
  <cp:version/>
  <cp:contentType/>
  <cp:contentStatus/>
</cp:coreProperties>
</file>