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<sst xmlns="http://schemas.openxmlformats.org/spreadsheetml/2006/main" count="74" uniqueCount="73">
  <si>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</si>
  <si>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</si>
  <si>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</si>
  <si>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</si>
  <si>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</si>
  <si>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</si>
  <si>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</si>
  <si>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</si>
  <si>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</si>
  <si>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</si>
  <si>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</si>
  <si>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</si>
  <si>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</si>
  <si>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</si>
  <si>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</si>
  <si>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</si>
  <si>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</si>
  <si>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</si>
  <si>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</si>
  <si>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</si>
  <si>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</si>
  <si>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</si>
  <si>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</si>
  <si>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</si>
  <si>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</si>
  <si>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</si>
  <si>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</si>
  <si>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</si>
  <si>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</si>
  <si>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</si>
  <si>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</si>
  <si>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</si>
  <si>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</si>
  <si>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</si>
  <si>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</si>
  <si>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</si>
  <si>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</si>
  <si>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</si>
  <si>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</si>
  <si>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</si>
  <si>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</si>
  <si>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</si>
  <si>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</si>
  <si>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</si>
  <si>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</si>
  <si>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</si>
  <si>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</si>
  <si>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</si>
  <si>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</si>
  <si>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</si>
  <si>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</si>
  <si>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</si>
  <si>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</si>
  <si>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</si>
  <si>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</si>
  <si>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</si>
  <si>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</si>
  <si>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</si>
  <si>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</si>
  <si>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</si>
  <si>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</si>
  <si>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</si>
  <si>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</si>
  <si>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</si>
  <si>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</si>
  <si>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</si>
  <si>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</si>
  <si>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</si>
  <si>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</si>
  <si>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</si>
  <si>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</si>
  <si>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</si>
  <si>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26/07/20 - VENCIMENTO 31/07/20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</si>
</sst>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55513</v>
      </c>
      <c r="C7" s="47">
        <f t="shared" si="0"/>
        <v>41059</v>
      </c>
      <c r="D7" s="47">
        <f t="shared" si="0"/>
        <v>67473</v>
      </c>
      <c r="E7" s="47">
        <f t="shared" si="0"/>
        <v>31622</v>
      </c>
      <c r="F7" s="47">
        <f t="shared" si="0"/>
        <v>42685</v>
      </c>
      <c r="G7" s="47">
        <f t="shared" si="0"/>
        <v>54411</v>
      </c>
      <c r="H7" s="47">
        <f t="shared" si="0"/>
        <v>59704</v>
      </c>
      <c r="I7" s="47">
        <f t="shared" si="0"/>
        <v>72199</v>
      </c>
      <c r="J7" s="47">
        <f t="shared" si="0"/>
        <v>15135</v>
      </c>
      <c r="K7" s="47">
        <f t="shared" si="0"/>
        <v>439801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4294</v>
      </c>
      <c r="C8" s="45">
        <f t="shared" si="1"/>
        <v>3890</v>
      </c>
      <c r="D8" s="45">
        <f t="shared" si="1"/>
        <v>6120</v>
      </c>
      <c r="E8" s="45">
        <f t="shared" si="1"/>
        <v>2750</v>
      </c>
      <c r="F8" s="45">
        <f t="shared" si="1"/>
        <v>3194</v>
      </c>
      <c r="G8" s="45">
        <f t="shared" si="1"/>
        <v>2711</v>
      </c>
      <c r="H8" s="45">
        <f t="shared" si="1"/>
        <v>2457</v>
      </c>
      <c r="I8" s="45">
        <f t="shared" si="1"/>
        <v>4359</v>
      </c>
      <c r="J8" s="45">
        <f t="shared" si="1"/>
        <v>415</v>
      </c>
      <c r="K8" s="38">
        <f>SUM(B8:J8)</f>
        <v>30190</v>
      </c>
      <c r="L8"/>
      <c r="M8"/>
      <c r="N8"/>
    </row>
    <row r="9" spans="1:14" ht="16.5" customHeight="1">
      <c r="A9" s="22" t="s">
        <v>35</v>
      </c>
      <c r="B9" s="45">
        <v>4291</v>
      </c>
      <c r="C9" s="45">
        <v>3888</v>
      </c>
      <c r="D9" s="45">
        <v>6119</v>
      </c>
      <c r="E9" s="45">
        <v>2749</v>
      </c>
      <c r="F9" s="45">
        <v>3194</v>
      </c>
      <c r="G9" s="45">
        <v>2710</v>
      </c>
      <c r="H9" s="45">
        <v>2457</v>
      </c>
      <c r="I9" s="45">
        <v>4356</v>
      </c>
      <c r="J9" s="45">
        <v>415</v>
      </c>
      <c r="K9" s="38">
        <f>SUM(B9:J9)</f>
        <v>30179</v>
      </c>
      <c r="L9"/>
      <c r="M9"/>
      <c r="N9"/>
    </row>
    <row r="10" spans="1:14" ht="16.5" customHeight="1">
      <c r="A10" s="22" t="s">
        <v>34</v>
      </c>
      <c r="B10" s="45">
        <v>3</v>
      </c>
      <c r="C10" s="45">
        <v>2</v>
      </c>
      <c r="D10" s="45">
        <v>1</v>
      </c>
      <c r="E10" s="45">
        <v>1</v>
      </c>
      <c r="F10" s="45">
        <v>0</v>
      </c>
      <c r="G10" s="45">
        <v>1</v>
      </c>
      <c r="H10" s="45">
        <v>0</v>
      </c>
      <c r="I10" s="45">
        <v>3</v>
      </c>
      <c r="J10" s="45">
        <v>0</v>
      </c>
      <c r="K10" s="38">
        <f>SUM(B10:J10)</f>
        <v>11</v>
      </c>
      <c r="L10"/>
      <c r="M10"/>
      <c r="N10"/>
    </row>
    <row r="11" spans="1:14" ht="16.5" customHeight="1">
      <c r="A11" s="44" t="s">
        <v>33</v>
      </c>
      <c r="B11" s="43">
        <v>51219</v>
      </c>
      <c r="C11" s="43">
        <v>37169</v>
      </c>
      <c r="D11" s="43">
        <v>61353</v>
      </c>
      <c r="E11" s="43">
        <v>28872</v>
      </c>
      <c r="F11" s="43">
        <v>39491</v>
      </c>
      <c r="G11" s="43">
        <v>51700</v>
      </c>
      <c r="H11" s="43">
        <v>57247</v>
      </c>
      <c r="I11" s="43">
        <v>67840</v>
      </c>
      <c r="J11" s="43">
        <v>14720</v>
      </c>
      <c r="K11" s="38">
        <f>SUM(B11:J11)</f>
        <v>409611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1.291485401668534</v>
      </c>
      <c r="C15" s="39">
        <v>1.696544182097149</v>
      </c>
      <c r="D15" s="39">
        <v>1.241878948405644</v>
      </c>
      <c r="E15" s="39">
        <v>1.520452531413941</v>
      </c>
      <c r="F15" s="39">
        <v>1.505778313965275</v>
      </c>
      <c r="G15" s="39">
        <v>1.412180555761007</v>
      </c>
      <c r="H15" s="39">
        <v>1.380924852119984</v>
      </c>
      <c r="I15" s="39">
        <v>1.430595049729665</v>
      </c>
      <c r="J15" s="39">
        <v>1.432473468253322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233069.15999999995</v>
      </c>
      <c r="C17" s="36">
        <f aca="true" t="shared" si="2" ref="C17:J17">C18+C19+C20+C21+C22+C23+C24</f>
        <v>244343.71000000002</v>
      </c>
      <c r="D17" s="36">
        <f t="shared" si="2"/>
        <v>324660.08999999997</v>
      </c>
      <c r="E17" s="36">
        <f t="shared" si="2"/>
        <v>172090.30000000002</v>
      </c>
      <c r="F17" s="36">
        <f t="shared" si="2"/>
        <v>235327.75</v>
      </c>
      <c r="G17" s="36">
        <f t="shared" si="2"/>
        <v>284033.74</v>
      </c>
      <c r="H17" s="36">
        <f t="shared" si="2"/>
        <v>240097.17999999996</v>
      </c>
      <c r="I17" s="36">
        <f t="shared" si="2"/>
        <v>314865.14999999997</v>
      </c>
      <c r="J17" s="36">
        <f t="shared" si="2"/>
        <v>73226.36000000002</v>
      </c>
      <c r="K17" s="36">
        <f aca="true" t="shared" si="3" ref="K17:K24">SUM(B17:J17)</f>
        <v>2121713.44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188788.61</v>
      </c>
      <c r="C18" s="30">
        <f t="shared" si="4"/>
        <v>153277.35</v>
      </c>
      <c r="D18" s="30">
        <f t="shared" si="4"/>
        <v>279021.1</v>
      </c>
      <c r="E18" s="30">
        <f t="shared" si="4"/>
        <v>113845.52</v>
      </c>
      <c r="F18" s="30">
        <f t="shared" si="4"/>
        <v>162514.6</v>
      </c>
      <c r="G18" s="30">
        <f t="shared" si="4"/>
        <v>209455.14</v>
      </c>
      <c r="H18" s="30">
        <f t="shared" si="4"/>
        <v>183207.69</v>
      </c>
      <c r="I18" s="30">
        <f t="shared" si="4"/>
        <v>223643.62</v>
      </c>
      <c r="J18" s="30">
        <f t="shared" si="4"/>
        <v>53116.28</v>
      </c>
      <c r="K18" s="30">
        <f t="shared" si="3"/>
        <v>1566869.91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55029.12</v>
      </c>
      <c r="C19" s="30">
        <f t="shared" si="5"/>
        <v>106764.45</v>
      </c>
      <c r="D19" s="30">
        <f t="shared" si="5"/>
        <v>67489.33</v>
      </c>
      <c r="E19" s="30">
        <f t="shared" si="5"/>
        <v>59251.19</v>
      </c>
      <c r="F19" s="30">
        <f t="shared" si="5"/>
        <v>82196.36</v>
      </c>
      <c r="G19" s="30">
        <f t="shared" si="5"/>
        <v>86333.34</v>
      </c>
      <c r="H19" s="30">
        <f t="shared" si="5"/>
        <v>69788.36</v>
      </c>
      <c r="I19" s="30">
        <f t="shared" si="5"/>
        <v>96299.84</v>
      </c>
      <c r="J19" s="30">
        <f t="shared" si="5"/>
        <v>22971.38</v>
      </c>
      <c r="K19" s="30">
        <f t="shared" si="3"/>
        <v>646123.37</v>
      </c>
      <c r="L19"/>
      <c r="M19"/>
      <c r="N19"/>
    </row>
    <row r="20" spans="1:14" ht="16.5" customHeight="1">
      <c r="A20" s="18" t="s">
        <v>28</v>
      </c>
      <c r="B20" s="30">
        <v>15901.21</v>
      </c>
      <c r="C20" s="30">
        <v>15882.46</v>
      </c>
      <c r="D20" s="30">
        <v>12906.16</v>
      </c>
      <c r="E20" s="30">
        <v>15641.63</v>
      </c>
      <c r="F20" s="30">
        <v>11382.83</v>
      </c>
      <c r="G20" s="30">
        <v>12544.84</v>
      </c>
      <c r="H20" s="30">
        <v>10274.73</v>
      </c>
      <c r="I20" s="30">
        <v>23358.78</v>
      </c>
      <c r="J20" s="30">
        <v>5671.21</v>
      </c>
      <c r="K20" s="30">
        <f t="shared" si="3"/>
        <v>123563.84999999999</v>
      </c>
      <c r="L20"/>
      <c r="M20"/>
      <c r="N20"/>
    </row>
    <row r="21" spans="1:14" ht="16.5" customHeight="1">
      <c r="A21" s="18" t="s">
        <v>27</v>
      </c>
      <c r="B21" s="30">
        <v>1323.86</v>
      </c>
      <c r="C21" s="34">
        <v>0</v>
      </c>
      <c r="D21" s="34">
        <v>0</v>
      </c>
      <c r="E21" s="30">
        <v>1323.86</v>
      </c>
      <c r="F21" s="30">
        <v>1323.86</v>
      </c>
      <c r="G21" s="34">
        <v>0</v>
      </c>
      <c r="H21" s="34">
        <v>0</v>
      </c>
      <c r="I21" s="34">
        <v>0</v>
      </c>
      <c r="J21" s="34">
        <v>0</v>
      </c>
      <c r="K21" s="30">
        <f t="shared" si="3"/>
        <v>3971.58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69</v>
      </c>
      <c r="B23" s="30">
        <v>-107.48</v>
      </c>
      <c r="C23" s="30">
        <v>0</v>
      </c>
      <c r="D23" s="30">
        <v>0</v>
      </c>
      <c r="E23" s="30">
        <v>-231.1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f t="shared" si="3"/>
        <v>-338.58</v>
      </c>
      <c r="L23"/>
      <c r="M23"/>
      <c r="N23"/>
    </row>
    <row r="24" spans="1:14" ht="16.5" customHeight="1">
      <c r="A24" s="18" t="s">
        <v>70</v>
      </c>
      <c r="B24" s="30">
        <v>-27866.16</v>
      </c>
      <c r="C24" s="30">
        <v>-31580.55</v>
      </c>
      <c r="D24" s="30">
        <v>-34756.5</v>
      </c>
      <c r="E24" s="30">
        <v>-17740.8</v>
      </c>
      <c r="F24" s="30">
        <v>-22089.9</v>
      </c>
      <c r="G24" s="30">
        <v>-24299.58</v>
      </c>
      <c r="H24" s="30">
        <v>-23173.6</v>
      </c>
      <c r="I24" s="30">
        <v>-28437.09</v>
      </c>
      <c r="J24" s="30">
        <v>-8532.51</v>
      </c>
      <c r="K24" s="30">
        <f t="shared" si="3"/>
        <v>-218476.69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-18880.4</v>
      </c>
      <c r="C27" s="30">
        <f t="shared" si="6"/>
        <v>-17107.2</v>
      </c>
      <c r="D27" s="30">
        <f t="shared" si="6"/>
        <v>-26923.6</v>
      </c>
      <c r="E27" s="30">
        <f t="shared" si="6"/>
        <v>-12095.6</v>
      </c>
      <c r="F27" s="30">
        <f t="shared" si="6"/>
        <v>-14053.6</v>
      </c>
      <c r="G27" s="30">
        <f t="shared" si="6"/>
        <v>-11924</v>
      </c>
      <c r="H27" s="30">
        <f t="shared" si="6"/>
        <v>-10810.8</v>
      </c>
      <c r="I27" s="30">
        <f t="shared" si="6"/>
        <v>-19166.4</v>
      </c>
      <c r="J27" s="30">
        <f t="shared" si="6"/>
        <v>-1826</v>
      </c>
      <c r="K27" s="30">
        <f aca="true" t="shared" si="7" ref="K27:K35">SUM(B27:J27)</f>
        <v>-132787.6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-18880.4</v>
      </c>
      <c r="C28" s="30">
        <f t="shared" si="8"/>
        <v>-17107.2</v>
      </c>
      <c r="D28" s="30">
        <f t="shared" si="8"/>
        <v>-26923.6</v>
      </c>
      <c r="E28" s="30">
        <f t="shared" si="8"/>
        <v>-12095.6</v>
      </c>
      <c r="F28" s="30">
        <f t="shared" si="8"/>
        <v>-14053.6</v>
      </c>
      <c r="G28" s="30">
        <f t="shared" si="8"/>
        <v>-11924</v>
      </c>
      <c r="H28" s="30">
        <f t="shared" si="8"/>
        <v>-10810.8</v>
      </c>
      <c r="I28" s="30">
        <f t="shared" si="8"/>
        <v>-19166.4</v>
      </c>
      <c r="J28" s="30">
        <f t="shared" si="8"/>
        <v>-1826</v>
      </c>
      <c r="K28" s="30">
        <f t="shared" si="7"/>
        <v>-132787.6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-18880.4</v>
      </c>
      <c r="C29" s="30">
        <f aca="true" t="shared" si="9" ref="C29:J29">-ROUND((C9)*$E$3,2)</f>
        <v>-17107.2</v>
      </c>
      <c r="D29" s="30">
        <f t="shared" si="9"/>
        <v>-26923.6</v>
      </c>
      <c r="E29" s="30">
        <f t="shared" si="9"/>
        <v>-12095.6</v>
      </c>
      <c r="F29" s="30">
        <f t="shared" si="9"/>
        <v>-14053.6</v>
      </c>
      <c r="G29" s="30">
        <f t="shared" si="9"/>
        <v>-11924</v>
      </c>
      <c r="H29" s="30">
        <f t="shared" si="9"/>
        <v>-10810.8</v>
      </c>
      <c r="I29" s="30">
        <f t="shared" si="9"/>
        <v>-19166.4</v>
      </c>
      <c r="J29" s="30">
        <f t="shared" si="9"/>
        <v>-1826</v>
      </c>
      <c r="K29" s="30">
        <f t="shared" si="7"/>
        <v>-132787.6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0</v>
      </c>
      <c r="C31" s="30">
        <v>0</v>
      </c>
      <c r="D31" s="30">
        <v>0</v>
      </c>
      <c r="E31" s="30">
        <v>0</v>
      </c>
      <c r="F31" s="26">
        <v>0</v>
      </c>
      <c r="G31" s="30">
        <v>0</v>
      </c>
      <c r="H31" s="30">
        <v>0</v>
      </c>
      <c r="I31" s="30">
        <v>0</v>
      </c>
      <c r="J31" s="30"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21</v>
      </c>
      <c r="B32" s="30">
        <v>0</v>
      </c>
      <c r="C32" s="30">
        <v>0</v>
      </c>
      <c r="D32" s="30">
        <v>0</v>
      </c>
      <c r="E32" s="30">
        <v>0</v>
      </c>
      <c r="F32" s="26">
        <v>0</v>
      </c>
      <c r="G32" s="30">
        <v>0</v>
      </c>
      <c r="H32" s="30">
        <v>0</v>
      </c>
      <c r="I32" s="30">
        <v>0</v>
      </c>
      <c r="J32" s="30">
        <v>0</v>
      </c>
      <c r="K32" s="30">
        <f t="shared" si="7"/>
        <v>0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0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0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0</v>
      </c>
      <c r="K34" s="30">
        <f t="shared" si="7"/>
        <v>0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214188.75999999995</v>
      </c>
      <c r="C47" s="27">
        <f aca="true" t="shared" si="11" ref="C47:J47">IF(C17+C27+C48&lt;0,0,C17+C27+C48)</f>
        <v>227236.51</v>
      </c>
      <c r="D47" s="27">
        <f t="shared" si="11"/>
        <v>297736.49</v>
      </c>
      <c r="E47" s="27">
        <f t="shared" si="11"/>
        <v>159994.7</v>
      </c>
      <c r="F47" s="27">
        <f t="shared" si="11"/>
        <v>221274.15</v>
      </c>
      <c r="G47" s="27">
        <f t="shared" si="11"/>
        <v>272109.74</v>
      </c>
      <c r="H47" s="27">
        <f t="shared" si="11"/>
        <v>229286.37999999998</v>
      </c>
      <c r="I47" s="27">
        <f t="shared" si="11"/>
        <v>295698.74999999994</v>
      </c>
      <c r="J47" s="27">
        <f t="shared" si="11"/>
        <v>71400.36000000002</v>
      </c>
      <c r="K47" s="20">
        <f>SUM(B47:J47)</f>
        <v>1988925.8399999999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214188.77</v>
      </c>
      <c r="C53" s="10">
        <f t="shared" si="13"/>
        <v>227236.51</v>
      </c>
      <c r="D53" s="10">
        <f t="shared" si="13"/>
        <v>297736.48</v>
      </c>
      <c r="E53" s="10">
        <f t="shared" si="13"/>
        <v>159994.7</v>
      </c>
      <c r="F53" s="10">
        <f t="shared" si="13"/>
        <v>221274.15</v>
      </c>
      <c r="G53" s="10">
        <f t="shared" si="13"/>
        <v>272109.74</v>
      </c>
      <c r="H53" s="10">
        <f t="shared" si="13"/>
        <v>229286.38</v>
      </c>
      <c r="I53" s="10">
        <f>SUM(I54:I66)</f>
        <v>295698.75</v>
      </c>
      <c r="J53" s="10">
        <f t="shared" si="13"/>
        <v>71400.37</v>
      </c>
      <c r="K53" s="5">
        <f>SUM(K54:K66)</f>
        <v>1988925.85</v>
      </c>
      <c r="L53" s="9"/>
    </row>
    <row r="54" spans="1:11" ht="16.5" customHeight="1">
      <c r="A54" s="7" t="s">
        <v>60</v>
      </c>
      <c r="B54" s="8">
        <v>186729.77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186729.77</v>
      </c>
    </row>
    <row r="55" spans="1:11" ht="16.5" customHeight="1">
      <c r="A55" s="7" t="s">
        <v>61</v>
      </c>
      <c r="B55" s="8">
        <v>27459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27459</v>
      </c>
    </row>
    <row r="56" spans="1:11" ht="16.5" customHeight="1">
      <c r="A56" s="7" t="s">
        <v>4</v>
      </c>
      <c r="B56" s="6">
        <v>0</v>
      </c>
      <c r="C56" s="8">
        <v>227236.51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227236.51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297736.48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297736.48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159994.7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159994.7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221274.15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221274.15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272109.74</v>
      </c>
      <c r="H60" s="6">
        <v>0</v>
      </c>
      <c r="I60" s="6">
        <v>0</v>
      </c>
      <c r="J60" s="6">
        <v>0</v>
      </c>
      <c r="K60" s="5">
        <f t="shared" si="14"/>
        <v>272109.74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229286.38</v>
      </c>
      <c r="I61" s="6">
        <v>0</v>
      </c>
      <c r="J61" s="6">
        <v>0</v>
      </c>
      <c r="K61" s="5">
        <f t="shared" si="14"/>
        <v>229286.38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98852.09</v>
      </c>
      <c r="J63" s="6">
        <v>0</v>
      </c>
      <c r="K63" s="5">
        <f t="shared" si="14"/>
        <v>98852.09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196846.66</v>
      </c>
      <c r="J64" s="6">
        <v>0</v>
      </c>
      <c r="K64" s="5">
        <f t="shared" si="14"/>
        <v>196846.66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71400.37</v>
      </c>
      <c r="K65" s="5">
        <f t="shared" si="14"/>
        <v>71400.37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2020-07-31T01:09:00Z</dcterms:modified>
  <cp:category/>
  <cp:version/>
  <cp:contentType/>
  <cp:contentStatus/>
</cp:coreProperties>
</file>