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<sst xmlns="http://schemas.openxmlformats.org/spreadsheetml/2006/main" count="74" uniqueCount="73">
  <si>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</si>
  <si>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</si>
  <si>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</si>
  <si>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</si>
  <si>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</si>
  <si>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</si>
  <si>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</si>
  <si>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</si>
  <si>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</si>
  <si>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</si>
  <si>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</si>
  <si>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</si>
  <si>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</si>
  <si>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</si>
  <si>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</si>
  <si>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</si>
  <si>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</si>
  <si>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</si>
  <si>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</si>
  <si>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</si>
  <si>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</si>
  <si>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</si>
  <si>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</si>
  <si>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</si>
  <si>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</si>
  <si>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</si>
  <si>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</si>
  <si>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</si>
  <si>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</si>
  <si>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</si>
  <si>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</si>
  <si>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</si>
  <si>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</si>
  <si>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</si>
  <si>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</si>
  <si>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</si>
  <si>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</si>
  <si>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</si>
  <si>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</si>
  <si>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</si>
  <si>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</si>
  <si>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</si>
  <si>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</si>
  <si>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</si>
  <si>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</si>
  <si>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</si>
  <si>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</si>
  <si>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</si>
  <si>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</si>
  <si>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</si>
  <si>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</si>
  <si>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</si>
  <si>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</si>
  <si>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</si>
  <si>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</si>
  <si>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</si>
  <si>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</si>
  <si>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</si>
  <si>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</si>
  <si>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</si>
  <si>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</si>
  <si>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</si>
  <si>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</si>
  <si>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</si>
  <si>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</si>
  <si>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</si>
  <si>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</si>
  <si>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</si>
  <si>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</si>
  <si>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</si>
  <si>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</si>
  <si>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</si>
  <si>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23/07/20 - VENCIMENTO 30/07/20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</si>
</sst>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185723</v>
      </c>
      <c r="C7" s="47">
        <f t="shared" si="0"/>
        <v>165180</v>
      </c>
      <c r="D7" s="47">
        <f t="shared" si="0"/>
        <v>238130</v>
      </c>
      <c r="E7" s="47">
        <f t="shared" si="0"/>
        <v>117150</v>
      </c>
      <c r="F7" s="47">
        <f t="shared" si="0"/>
        <v>129794</v>
      </c>
      <c r="G7" s="47">
        <f t="shared" si="0"/>
        <v>162737</v>
      </c>
      <c r="H7" s="47">
        <f t="shared" si="0"/>
        <v>174494</v>
      </c>
      <c r="I7" s="47">
        <f t="shared" si="0"/>
        <v>221512</v>
      </c>
      <c r="J7" s="47">
        <f t="shared" si="0"/>
        <v>54673</v>
      </c>
      <c r="K7" s="47">
        <f t="shared" si="0"/>
        <v>1449393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11632</v>
      </c>
      <c r="C8" s="45">
        <f t="shared" si="1"/>
        <v>11277</v>
      </c>
      <c r="D8" s="45">
        <f t="shared" si="1"/>
        <v>13285</v>
      </c>
      <c r="E8" s="45">
        <f t="shared" si="1"/>
        <v>7206</v>
      </c>
      <c r="F8" s="45">
        <f t="shared" si="1"/>
        <v>8489</v>
      </c>
      <c r="G8" s="45">
        <f t="shared" si="1"/>
        <v>6072</v>
      </c>
      <c r="H8" s="45">
        <f t="shared" si="1"/>
        <v>5005</v>
      </c>
      <c r="I8" s="45">
        <f t="shared" si="1"/>
        <v>11390</v>
      </c>
      <c r="J8" s="45">
        <f t="shared" si="1"/>
        <v>1496</v>
      </c>
      <c r="K8" s="38">
        <f>SUM(B8:J8)</f>
        <v>75852</v>
      </c>
      <c r="L8"/>
      <c r="M8"/>
      <c r="N8"/>
    </row>
    <row r="9" spans="1:14" ht="16.5" customHeight="1">
      <c r="A9" s="22" t="s">
        <v>35</v>
      </c>
      <c r="B9" s="45">
        <v>11624</v>
      </c>
      <c r="C9" s="45">
        <v>11276</v>
      </c>
      <c r="D9" s="45">
        <v>13284</v>
      </c>
      <c r="E9" s="45">
        <v>7193</v>
      </c>
      <c r="F9" s="45">
        <v>8489</v>
      </c>
      <c r="G9" s="45">
        <v>6070</v>
      </c>
      <c r="H9" s="45">
        <v>5005</v>
      </c>
      <c r="I9" s="45">
        <v>11379</v>
      </c>
      <c r="J9" s="45">
        <v>1496</v>
      </c>
      <c r="K9" s="38">
        <f>SUM(B9:J9)</f>
        <v>75816</v>
      </c>
      <c r="L9"/>
      <c r="M9"/>
      <c r="N9"/>
    </row>
    <row r="10" spans="1:14" ht="16.5" customHeight="1">
      <c r="A10" s="22" t="s">
        <v>34</v>
      </c>
      <c r="B10" s="45">
        <v>8</v>
      </c>
      <c r="C10" s="45">
        <v>1</v>
      </c>
      <c r="D10" s="45">
        <v>1</v>
      </c>
      <c r="E10" s="45">
        <v>13</v>
      </c>
      <c r="F10" s="45">
        <v>0</v>
      </c>
      <c r="G10" s="45">
        <v>2</v>
      </c>
      <c r="H10" s="45">
        <v>0</v>
      </c>
      <c r="I10" s="45">
        <v>11</v>
      </c>
      <c r="J10" s="45">
        <v>0</v>
      </c>
      <c r="K10" s="38">
        <f>SUM(B10:J10)</f>
        <v>36</v>
      </c>
      <c r="L10"/>
      <c r="M10"/>
      <c r="N10"/>
    </row>
    <row r="11" spans="1:14" ht="16.5" customHeight="1">
      <c r="A11" s="44" t="s">
        <v>33</v>
      </c>
      <c r="B11" s="43">
        <v>174091</v>
      </c>
      <c r="C11" s="43">
        <v>153903</v>
      </c>
      <c r="D11" s="43">
        <v>224845</v>
      </c>
      <c r="E11" s="43">
        <v>109944</v>
      </c>
      <c r="F11" s="43">
        <v>121305</v>
      </c>
      <c r="G11" s="43">
        <v>156665</v>
      </c>
      <c r="H11" s="43">
        <v>169489</v>
      </c>
      <c r="I11" s="43">
        <v>210122</v>
      </c>
      <c r="J11" s="43">
        <v>53177</v>
      </c>
      <c r="K11" s="38">
        <f>SUM(B11:J11)</f>
        <v>1373541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1.381988408745594</v>
      </c>
      <c r="C15" s="39">
        <v>1.721581069961182</v>
      </c>
      <c r="D15" s="39">
        <v>1.295485960040005</v>
      </c>
      <c r="E15" s="39">
        <v>1.643176118698218</v>
      </c>
      <c r="F15" s="39">
        <v>1.557849267196834</v>
      </c>
      <c r="G15" s="39">
        <v>1.420544393021505</v>
      </c>
      <c r="H15" s="39">
        <v>1.470997632655456</v>
      </c>
      <c r="I15" s="39">
        <v>1.516903220987732</v>
      </c>
      <c r="J15" s="39">
        <v>1.497277222777222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872800.1100000001</v>
      </c>
      <c r="C17" s="36">
        <f aca="true" t="shared" si="2" ref="C17:J17">C18+C19+C20+C21+C22+C23+C24</f>
        <v>1052889.9</v>
      </c>
      <c r="D17" s="36">
        <f t="shared" si="2"/>
        <v>1262345.78</v>
      </c>
      <c r="E17" s="36">
        <f t="shared" si="2"/>
        <v>696107.37</v>
      </c>
      <c r="F17" s="36">
        <f t="shared" si="2"/>
        <v>768943.5</v>
      </c>
      <c r="G17" s="36">
        <f t="shared" si="2"/>
        <v>880079.72</v>
      </c>
      <c r="H17" s="36">
        <f t="shared" si="2"/>
        <v>785497.1000000001</v>
      </c>
      <c r="I17" s="36">
        <f t="shared" si="2"/>
        <v>1064187.5099999998</v>
      </c>
      <c r="J17" s="36">
        <f t="shared" si="2"/>
        <v>287233.86000000004</v>
      </c>
      <c r="K17" s="36">
        <f aca="true" t="shared" si="3" ref="K17:K24">SUM(B17:J17)</f>
        <v>7670084.850000001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631606.78</v>
      </c>
      <c r="C18" s="30">
        <f t="shared" si="4"/>
        <v>616633.46</v>
      </c>
      <c r="D18" s="30">
        <f t="shared" si="4"/>
        <v>984738.99</v>
      </c>
      <c r="E18" s="30">
        <f t="shared" si="4"/>
        <v>421763.43</v>
      </c>
      <c r="F18" s="30">
        <f t="shared" si="4"/>
        <v>494164.7</v>
      </c>
      <c r="G18" s="30">
        <f t="shared" si="4"/>
        <v>626456.08</v>
      </c>
      <c r="H18" s="30">
        <f t="shared" si="4"/>
        <v>535452.29</v>
      </c>
      <c r="I18" s="30">
        <f t="shared" si="4"/>
        <v>686155.57</v>
      </c>
      <c r="J18" s="30">
        <f t="shared" si="4"/>
        <v>191874.89</v>
      </c>
      <c r="K18" s="30">
        <f t="shared" si="3"/>
        <v>5188846.19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241266.47</v>
      </c>
      <c r="C19" s="30">
        <f t="shared" si="5"/>
        <v>444951.03</v>
      </c>
      <c r="D19" s="30">
        <f t="shared" si="5"/>
        <v>290976.55</v>
      </c>
      <c r="E19" s="30">
        <f t="shared" si="5"/>
        <v>271268.17</v>
      </c>
      <c r="F19" s="30">
        <f t="shared" si="5"/>
        <v>275669.42</v>
      </c>
      <c r="G19" s="30">
        <f t="shared" si="5"/>
        <v>263452.59</v>
      </c>
      <c r="H19" s="30">
        <f t="shared" si="5"/>
        <v>252196.76</v>
      </c>
      <c r="I19" s="30">
        <f t="shared" si="5"/>
        <v>354676.02</v>
      </c>
      <c r="J19" s="30">
        <f t="shared" si="5"/>
        <v>95415.01</v>
      </c>
      <c r="K19" s="30">
        <f t="shared" si="3"/>
        <v>2489872.0199999996</v>
      </c>
      <c r="L19"/>
      <c r="M19"/>
      <c r="N19"/>
    </row>
    <row r="20" spans="1:14" ht="16.5" customHeight="1">
      <c r="A20" s="18" t="s">
        <v>28</v>
      </c>
      <c r="B20" s="30">
        <v>26634.18</v>
      </c>
      <c r="C20" s="30">
        <v>22890.43</v>
      </c>
      <c r="D20" s="30">
        <v>21401.53</v>
      </c>
      <c r="E20" s="30">
        <v>19651.29</v>
      </c>
      <c r="F20" s="30">
        <v>19878.56</v>
      </c>
      <c r="G20" s="30">
        <v>14460.25</v>
      </c>
      <c r="H20" s="30">
        <v>21034.93</v>
      </c>
      <c r="I20" s="30">
        <v>51809.29</v>
      </c>
      <c r="J20" s="30">
        <v>8478.93</v>
      </c>
      <c r="K20" s="30">
        <f t="shared" si="3"/>
        <v>206239.38999999998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-214.96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-214.96</v>
      </c>
      <c r="L23"/>
      <c r="M23"/>
      <c r="N23"/>
    </row>
    <row r="24" spans="1:14" ht="16.5" customHeight="1">
      <c r="A24" s="18" t="s">
        <v>70</v>
      </c>
      <c r="B24" s="30">
        <v>-27816.22</v>
      </c>
      <c r="C24" s="30">
        <v>-31585.02</v>
      </c>
      <c r="D24" s="30">
        <v>-34771.29</v>
      </c>
      <c r="E24" s="30">
        <v>-17899.38</v>
      </c>
      <c r="F24" s="30">
        <v>-22093.04</v>
      </c>
      <c r="G24" s="30">
        <v>-24289.2</v>
      </c>
      <c r="H24" s="30">
        <v>-23186.88</v>
      </c>
      <c r="I24" s="30">
        <v>-28453.37</v>
      </c>
      <c r="J24" s="30">
        <v>-8534.97</v>
      </c>
      <c r="K24" s="30">
        <f t="shared" si="3"/>
        <v>-218629.37000000002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-99079.93</v>
      </c>
      <c r="C27" s="30">
        <f t="shared" si="6"/>
        <v>-52668.75</v>
      </c>
      <c r="D27" s="30">
        <f t="shared" si="6"/>
        <v>-71358.5</v>
      </c>
      <c r="E27" s="30">
        <f t="shared" si="6"/>
        <v>-85038.32</v>
      </c>
      <c r="F27" s="30">
        <f t="shared" si="6"/>
        <v>-37351.6</v>
      </c>
      <c r="G27" s="30">
        <f t="shared" si="6"/>
        <v>-89522.03</v>
      </c>
      <c r="H27" s="30">
        <f t="shared" si="6"/>
        <v>-33719.09</v>
      </c>
      <c r="I27" s="30">
        <f t="shared" si="6"/>
        <v>-68321.62</v>
      </c>
      <c r="J27" s="30">
        <f t="shared" si="6"/>
        <v>-12213.83</v>
      </c>
      <c r="K27" s="30">
        <f aca="true" t="shared" si="7" ref="K27:K35">SUM(B27:J27)</f>
        <v>-549273.6699999999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-99079.93</v>
      </c>
      <c r="C28" s="30">
        <f t="shared" si="8"/>
        <v>-52668.75</v>
      </c>
      <c r="D28" s="30">
        <f t="shared" si="8"/>
        <v>-71358.5</v>
      </c>
      <c r="E28" s="30">
        <f t="shared" si="8"/>
        <v>-85038.32</v>
      </c>
      <c r="F28" s="30">
        <f t="shared" si="8"/>
        <v>-37351.6</v>
      </c>
      <c r="G28" s="30">
        <f t="shared" si="8"/>
        <v>-89522.03</v>
      </c>
      <c r="H28" s="30">
        <f t="shared" si="8"/>
        <v>-33719.09</v>
      </c>
      <c r="I28" s="30">
        <f t="shared" si="8"/>
        <v>-68321.62</v>
      </c>
      <c r="J28" s="30">
        <f t="shared" si="8"/>
        <v>-12213.83</v>
      </c>
      <c r="K28" s="30">
        <f t="shared" si="7"/>
        <v>-549273.6699999999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-51145.6</v>
      </c>
      <c r="C29" s="30">
        <f aca="true" t="shared" si="9" ref="C29:J29">-ROUND((C9)*$E$3,2)</f>
        <v>-49614.4</v>
      </c>
      <c r="D29" s="30">
        <f t="shared" si="9"/>
        <v>-58449.6</v>
      </c>
      <c r="E29" s="30">
        <f t="shared" si="9"/>
        <v>-31649.2</v>
      </c>
      <c r="F29" s="30">
        <f t="shared" si="9"/>
        <v>-37351.6</v>
      </c>
      <c r="G29" s="30">
        <f t="shared" si="9"/>
        <v>-26708</v>
      </c>
      <c r="H29" s="30">
        <f t="shared" si="9"/>
        <v>-22022</v>
      </c>
      <c r="I29" s="30">
        <f t="shared" si="9"/>
        <v>-50067.6</v>
      </c>
      <c r="J29" s="30">
        <f t="shared" si="9"/>
        <v>-6582.4</v>
      </c>
      <c r="K29" s="30">
        <f t="shared" si="7"/>
        <v>-333590.4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-215.6</v>
      </c>
      <c r="C31" s="30">
        <v>-92.4</v>
      </c>
      <c r="D31" s="30">
        <v>-154</v>
      </c>
      <c r="E31" s="30">
        <v>-246.4</v>
      </c>
      <c r="F31" s="26">
        <v>0</v>
      </c>
      <c r="G31" s="30">
        <v>-61.6</v>
      </c>
      <c r="H31" s="30">
        <v>0</v>
      </c>
      <c r="I31" s="30">
        <v>0</v>
      </c>
      <c r="J31" s="30">
        <v>0</v>
      </c>
      <c r="K31" s="30">
        <f t="shared" si="7"/>
        <v>-770</v>
      </c>
      <c r="L31"/>
      <c r="M31"/>
      <c r="N31"/>
    </row>
    <row r="32" spans="1:14" ht="16.5" customHeight="1">
      <c r="A32" s="25" t="s">
        <v>21</v>
      </c>
      <c r="B32" s="30">
        <v>-47718.73</v>
      </c>
      <c r="C32" s="30">
        <v>-2961.95</v>
      </c>
      <c r="D32" s="30">
        <v>-12754.9</v>
      </c>
      <c r="E32" s="30">
        <v>-53142.72</v>
      </c>
      <c r="F32" s="26">
        <v>0</v>
      </c>
      <c r="G32" s="30">
        <v>-62752.43</v>
      </c>
      <c r="H32" s="30">
        <v>-11697.09</v>
      </c>
      <c r="I32" s="30">
        <v>-18254.02</v>
      </c>
      <c r="J32" s="30">
        <v>-5631.43</v>
      </c>
      <c r="K32" s="30">
        <f t="shared" si="7"/>
        <v>-214913.27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773720.1800000002</v>
      </c>
      <c r="C47" s="27">
        <f aca="true" t="shared" si="11" ref="C47:J47">IF(C17+C27+C48&lt;0,0,C17+C27+C48)</f>
        <v>1000221.1499999999</v>
      </c>
      <c r="D47" s="27">
        <f t="shared" si="11"/>
        <v>1190987.28</v>
      </c>
      <c r="E47" s="27">
        <f t="shared" si="11"/>
        <v>611069.05</v>
      </c>
      <c r="F47" s="27">
        <f t="shared" si="11"/>
        <v>731591.9</v>
      </c>
      <c r="G47" s="27">
        <f t="shared" si="11"/>
        <v>790557.69</v>
      </c>
      <c r="H47" s="27">
        <f t="shared" si="11"/>
        <v>751778.0100000001</v>
      </c>
      <c r="I47" s="27">
        <f t="shared" si="11"/>
        <v>995865.8899999998</v>
      </c>
      <c r="J47" s="27">
        <f t="shared" si="11"/>
        <v>275020.03</v>
      </c>
      <c r="K47" s="20">
        <f>SUM(B47:J47)</f>
        <v>7120811.18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773720.18</v>
      </c>
      <c r="C53" s="10">
        <f t="shared" si="13"/>
        <v>1000221.15</v>
      </c>
      <c r="D53" s="10">
        <f t="shared" si="13"/>
        <v>1190987.27</v>
      </c>
      <c r="E53" s="10">
        <f t="shared" si="13"/>
        <v>611069.05</v>
      </c>
      <c r="F53" s="10">
        <f t="shared" si="13"/>
        <v>731591.89</v>
      </c>
      <c r="G53" s="10">
        <f t="shared" si="13"/>
        <v>790557.69</v>
      </c>
      <c r="H53" s="10">
        <f t="shared" si="13"/>
        <v>751778.01</v>
      </c>
      <c r="I53" s="10">
        <f>SUM(I54:I66)</f>
        <v>995865.9</v>
      </c>
      <c r="J53" s="10">
        <f t="shared" si="13"/>
        <v>275020.04</v>
      </c>
      <c r="K53" s="5">
        <f>SUM(K54:K66)</f>
        <v>7120811.18</v>
      </c>
      <c r="L53" s="9"/>
    </row>
    <row r="54" spans="1:11" ht="16.5" customHeight="1">
      <c r="A54" s="7" t="s">
        <v>60</v>
      </c>
      <c r="B54" s="8">
        <v>670273.79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670273.79</v>
      </c>
    </row>
    <row r="55" spans="1:11" ht="16.5" customHeight="1">
      <c r="A55" s="7" t="s">
        <v>61</v>
      </c>
      <c r="B55" s="8">
        <v>103446.39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103446.39</v>
      </c>
    </row>
    <row r="56" spans="1:11" ht="16.5" customHeight="1">
      <c r="A56" s="7" t="s">
        <v>4</v>
      </c>
      <c r="B56" s="6">
        <v>0</v>
      </c>
      <c r="C56" s="8">
        <v>1000221.15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1000221.15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1190987.27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1190987.27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611069.05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611069.05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731591.89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731591.89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790557.69</v>
      </c>
      <c r="H60" s="6">
        <v>0</v>
      </c>
      <c r="I60" s="6">
        <v>0</v>
      </c>
      <c r="J60" s="6">
        <v>0</v>
      </c>
      <c r="K60" s="5">
        <f t="shared" si="14"/>
        <v>790557.69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751778.01</v>
      </c>
      <c r="I61" s="6">
        <v>0</v>
      </c>
      <c r="J61" s="6">
        <v>0</v>
      </c>
      <c r="K61" s="5">
        <f t="shared" si="14"/>
        <v>751778.01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363590.64</v>
      </c>
      <c r="J63" s="6">
        <v>0</v>
      </c>
      <c r="K63" s="5">
        <f t="shared" si="14"/>
        <v>363590.64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632275.26</v>
      </c>
      <c r="J64" s="6">
        <v>0</v>
      </c>
      <c r="K64" s="5">
        <f t="shared" si="14"/>
        <v>632275.26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275020.04</v>
      </c>
      <c r="K65" s="5">
        <f t="shared" si="14"/>
        <v>275020.04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2020-07-30T11:26:04Z</dcterms:modified>
  <cp:category/>
  <cp:version/>
  <cp:contentType/>
  <cp:contentStatus/>
</cp:coreProperties>
</file>