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<sst xmlns="http://schemas.openxmlformats.org/spreadsheetml/2006/main" count="74" uniqueCount="73">
  <si>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</si>
  <si>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</si>
  <si>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</si>
  <si>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</si>
  <si>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</si>
  <si>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</si>
  <si>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</si>
  <si>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</si>
  <si>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</si>
  <si>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</si>
  <si>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</si>
  <si>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</si>
  <si>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</si>
  <si>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</si>
  <si>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</si>
  <si>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</si>
  <si>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</si>
  <si>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</si>
  <si>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</si>
  <si>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</si>
  <si>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</si>
  <si>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</si>
  <si>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</si>
  <si>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</si>
  <si>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</si>
  <si>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</si>
  <si>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</si>
  <si>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</si>
  <si>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</si>
  <si>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</si>
  <si>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</si>
  <si>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</si>
  <si>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</si>
  <si>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</si>
  <si>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</si>
  <si>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</si>
  <si>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</si>
  <si>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</si>
  <si>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</si>
  <si>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</si>
  <si>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</si>
  <si>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</si>
  <si>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</si>
  <si>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</si>
  <si>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</si>
  <si>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</si>
  <si>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</si>
  <si>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</si>
  <si>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</si>
  <si>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</si>
  <si>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</si>
  <si>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</si>
  <si>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</si>
  <si>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</si>
  <si>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</si>
  <si>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</si>
  <si>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</si>
  <si>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</si>
  <si>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</si>
  <si>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</si>
  <si>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</si>
  <si>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</si>
  <si>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</si>
  <si>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</si>
  <si>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</si>
  <si>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</si>
  <si>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</si>
  <si>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</si>
  <si>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</si>
  <si>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</si>
  <si>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</si>
  <si>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</si>
  <si>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22/07/20 - VENCIMENTO 29/07/20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</si>
</sst>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186442</v>
      </c>
      <c r="C7" s="47">
        <f t="shared" si="0"/>
        <v>166140</v>
      </c>
      <c r="D7" s="47">
        <f t="shared" si="0"/>
        <v>238202</v>
      </c>
      <c r="E7" s="47">
        <f t="shared" si="0"/>
        <v>117118</v>
      </c>
      <c r="F7" s="47">
        <f t="shared" si="0"/>
        <v>130708</v>
      </c>
      <c r="G7" s="47">
        <f t="shared" si="0"/>
        <v>163872</v>
      </c>
      <c r="H7" s="47">
        <f t="shared" si="0"/>
        <v>177057</v>
      </c>
      <c r="I7" s="47">
        <f t="shared" si="0"/>
        <v>221669</v>
      </c>
      <c r="J7" s="47">
        <f t="shared" si="0"/>
        <v>54608</v>
      </c>
      <c r="K7" s="47">
        <f t="shared" si="0"/>
        <v>1455816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11580</v>
      </c>
      <c r="C8" s="45">
        <f t="shared" si="1"/>
        <v>11247</v>
      </c>
      <c r="D8" s="45">
        <f t="shared" si="1"/>
        <v>13536</v>
      </c>
      <c r="E8" s="45">
        <f t="shared" si="1"/>
        <v>7110</v>
      </c>
      <c r="F8" s="45">
        <f t="shared" si="1"/>
        <v>8432</v>
      </c>
      <c r="G8" s="45">
        <f t="shared" si="1"/>
        <v>6135</v>
      </c>
      <c r="H8" s="45">
        <f t="shared" si="1"/>
        <v>5090</v>
      </c>
      <c r="I8" s="45">
        <f t="shared" si="1"/>
        <v>11635</v>
      </c>
      <c r="J8" s="45">
        <f t="shared" si="1"/>
        <v>1546</v>
      </c>
      <c r="K8" s="38">
        <f>SUM(B8:J8)</f>
        <v>76311</v>
      </c>
      <c r="L8"/>
      <c r="M8"/>
      <c r="N8"/>
    </row>
    <row r="9" spans="1:14" ht="16.5" customHeight="1">
      <c r="A9" s="22" t="s">
        <v>35</v>
      </c>
      <c r="B9" s="45">
        <v>11574</v>
      </c>
      <c r="C9" s="45">
        <v>11245</v>
      </c>
      <c r="D9" s="45">
        <v>13535</v>
      </c>
      <c r="E9" s="45">
        <v>7093</v>
      </c>
      <c r="F9" s="45">
        <v>8427</v>
      </c>
      <c r="G9" s="45">
        <v>6135</v>
      </c>
      <c r="H9" s="45">
        <v>5090</v>
      </c>
      <c r="I9" s="45">
        <v>11622</v>
      </c>
      <c r="J9" s="45">
        <v>1546</v>
      </c>
      <c r="K9" s="38">
        <f>SUM(B9:J9)</f>
        <v>76267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2</v>
      </c>
      <c r="D10" s="45">
        <v>1</v>
      </c>
      <c r="E10" s="45">
        <v>17</v>
      </c>
      <c r="F10" s="45">
        <v>5</v>
      </c>
      <c r="G10" s="45">
        <v>0</v>
      </c>
      <c r="H10" s="45">
        <v>0</v>
      </c>
      <c r="I10" s="45">
        <v>13</v>
      </c>
      <c r="J10" s="45">
        <v>0</v>
      </c>
      <c r="K10" s="38">
        <f>SUM(B10:J10)</f>
        <v>44</v>
      </c>
      <c r="L10"/>
      <c r="M10"/>
      <c r="N10"/>
    </row>
    <row r="11" spans="1:14" ht="16.5" customHeight="1">
      <c r="A11" s="44" t="s">
        <v>33</v>
      </c>
      <c r="B11" s="43">
        <v>174862</v>
      </c>
      <c r="C11" s="43">
        <v>154893</v>
      </c>
      <c r="D11" s="43">
        <v>224666</v>
      </c>
      <c r="E11" s="43">
        <v>110008</v>
      </c>
      <c r="F11" s="43">
        <v>122276</v>
      </c>
      <c r="G11" s="43">
        <v>157737</v>
      </c>
      <c r="H11" s="43">
        <v>171967</v>
      </c>
      <c r="I11" s="43">
        <v>210034</v>
      </c>
      <c r="J11" s="43">
        <v>53062</v>
      </c>
      <c r="K11" s="38">
        <f>SUM(B11:J11)</f>
        <v>1379505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1.380267502810949</v>
      </c>
      <c r="C15" s="39">
        <v>1.716305921251285</v>
      </c>
      <c r="D15" s="39">
        <v>1.295343234188246</v>
      </c>
      <c r="E15" s="39">
        <v>1.642256664341304</v>
      </c>
      <c r="F15" s="39">
        <v>1.552436035798405</v>
      </c>
      <c r="G15" s="39">
        <v>1.41585237912195</v>
      </c>
      <c r="H15" s="39">
        <v>1.449364958479691</v>
      </c>
      <c r="I15" s="39">
        <v>1.513312762422061</v>
      </c>
      <c r="J15" s="39">
        <v>1.489467709961079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873804.21</v>
      </c>
      <c r="C17" s="36">
        <f aca="true" t="shared" si="2" ref="C17:J17">C18+C19+C20+C21+C22+C23+C24</f>
        <v>1055411.47</v>
      </c>
      <c r="D17" s="36">
        <f t="shared" si="2"/>
        <v>1262691.5799999998</v>
      </c>
      <c r="E17" s="36">
        <f t="shared" si="2"/>
        <v>699182.09</v>
      </c>
      <c r="F17" s="36">
        <f t="shared" si="2"/>
        <v>773103.46</v>
      </c>
      <c r="G17" s="36">
        <f t="shared" si="2"/>
        <v>883344.06</v>
      </c>
      <c r="H17" s="36">
        <f t="shared" si="2"/>
        <v>786647.66</v>
      </c>
      <c r="I17" s="36">
        <f t="shared" si="2"/>
        <v>1051660.6199999999</v>
      </c>
      <c r="J17" s="36">
        <f t="shared" si="2"/>
        <v>285502.52</v>
      </c>
      <c r="K17" s="36">
        <f aca="true" t="shared" si="3" ref="K17:K24">SUM(B17:J17)</f>
        <v>7671347.67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634051.95</v>
      </c>
      <c r="C18" s="30">
        <f t="shared" si="4"/>
        <v>620217.23</v>
      </c>
      <c r="D18" s="30">
        <f t="shared" si="4"/>
        <v>985036.73</v>
      </c>
      <c r="E18" s="30">
        <f t="shared" si="4"/>
        <v>421648.22</v>
      </c>
      <c r="F18" s="30">
        <f t="shared" si="4"/>
        <v>497644.57</v>
      </c>
      <c r="G18" s="30">
        <f t="shared" si="4"/>
        <v>630825.26</v>
      </c>
      <c r="H18" s="30">
        <f t="shared" si="4"/>
        <v>543317.11</v>
      </c>
      <c r="I18" s="30">
        <f t="shared" si="4"/>
        <v>686641.89</v>
      </c>
      <c r="J18" s="30">
        <f t="shared" si="4"/>
        <v>191646.78</v>
      </c>
      <c r="K18" s="30">
        <f t="shared" si="3"/>
        <v>5211029.74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241109.35</v>
      </c>
      <c r="C19" s="30">
        <f t="shared" si="5"/>
        <v>444265.27</v>
      </c>
      <c r="D19" s="30">
        <f t="shared" si="5"/>
        <v>290923.93</v>
      </c>
      <c r="E19" s="30">
        <f t="shared" si="5"/>
        <v>270806.38</v>
      </c>
      <c r="F19" s="30">
        <f t="shared" si="5"/>
        <v>274916.79</v>
      </c>
      <c r="G19" s="30">
        <f t="shared" si="5"/>
        <v>262330.19</v>
      </c>
      <c r="H19" s="30">
        <f t="shared" si="5"/>
        <v>244147.67</v>
      </c>
      <c r="I19" s="30">
        <f t="shared" si="5"/>
        <v>352462.05</v>
      </c>
      <c r="J19" s="30">
        <f t="shared" si="5"/>
        <v>93804.91</v>
      </c>
      <c r="K19" s="30">
        <f t="shared" si="3"/>
        <v>2474766.54</v>
      </c>
      <c r="L19"/>
      <c r="M19"/>
      <c r="N19"/>
    </row>
    <row r="20" spans="1:14" ht="16.5" customHeight="1">
      <c r="A20" s="18" t="s">
        <v>28</v>
      </c>
      <c r="B20" s="30">
        <v>25350.23</v>
      </c>
      <c r="C20" s="30">
        <v>22513.99</v>
      </c>
      <c r="D20" s="30">
        <v>21502.21</v>
      </c>
      <c r="E20" s="30">
        <v>23305.55</v>
      </c>
      <c r="F20" s="30">
        <v>21311.28</v>
      </c>
      <c r="G20" s="30">
        <v>14477.81</v>
      </c>
      <c r="H20" s="30">
        <v>22400.67</v>
      </c>
      <c r="I20" s="30">
        <v>41010.05</v>
      </c>
      <c r="J20" s="30">
        <v>8585.8</v>
      </c>
      <c r="K20" s="30">
        <f t="shared" si="3"/>
        <v>200457.58999999997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-214.96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-104.06</v>
      </c>
      <c r="I23" s="30">
        <v>0</v>
      </c>
      <c r="J23" s="30">
        <v>0</v>
      </c>
      <c r="K23" s="30">
        <f t="shared" si="3"/>
        <v>-319.02</v>
      </c>
      <c r="L23"/>
      <c r="M23"/>
      <c r="N23"/>
    </row>
    <row r="24" spans="1:14" ht="16.5" customHeight="1">
      <c r="A24" s="18" t="s">
        <v>70</v>
      </c>
      <c r="B24" s="30">
        <v>-27816.22</v>
      </c>
      <c r="C24" s="30">
        <v>-31585.02</v>
      </c>
      <c r="D24" s="30">
        <v>-34771.29</v>
      </c>
      <c r="E24" s="30">
        <v>-17901.92</v>
      </c>
      <c r="F24" s="30">
        <v>-22093.04</v>
      </c>
      <c r="G24" s="30">
        <v>-24289.2</v>
      </c>
      <c r="H24" s="30">
        <v>-23113.73</v>
      </c>
      <c r="I24" s="30">
        <v>-28453.37</v>
      </c>
      <c r="J24" s="30">
        <v>-8534.97</v>
      </c>
      <c r="K24" s="30">
        <f t="shared" si="3"/>
        <v>-218558.76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-104776.38</v>
      </c>
      <c r="C27" s="30">
        <f t="shared" si="6"/>
        <v>-53733.3</v>
      </c>
      <c r="D27" s="30">
        <f t="shared" si="6"/>
        <v>-75843.44</v>
      </c>
      <c r="E27" s="30">
        <f t="shared" si="6"/>
        <v>-94650.95999999999</v>
      </c>
      <c r="F27" s="30">
        <f t="shared" si="6"/>
        <v>-37078.8</v>
      </c>
      <c r="G27" s="30">
        <f t="shared" si="6"/>
        <v>-97181.99</v>
      </c>
      <c r="H27" s="30">
        <f t="shared" si="6"/>
        <v>-35033.78</v>
      </c>
      <c r="I27" s="30">
        <f t="shared" si="6"/>
        <v>-70858.83</v>
      </c>
      <c r="J27" s="30">
        <f t="shared" si="6"/>
        <v>-12886.72</v>
      </c>
      <c r="K27" s="30">
        <f aca="true" t="shared" si="7" ref="K27:K35">SUM(B27:J27)</f>
        <v>-582044.1999999998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-104776.38</v>
      </c>
      <c r="C28" s="30">
        <f t="shared" si="8"/>
        <v>-53733.3</v>
      </c>
      <c r="D28" s="30">
        <f t="shared" si="8"/>
        <v>-75843.44</v>
      </c>
      <c r="E28" s="30">
        <f t="shared" si="8"/>
        <v>-94650.95999999999</v>
      </c>
      <c r="F28" s="30">
        <f t="shared" si="8"/>
        <v>-37078.8</v>
      </c>
      <c r="G28" s="30">
        <f t="shared" si="8"/>
        <v>-97181.99</v>
      </c>
      <c r="H28" s="30">
        <f t="shared" si="8"/>
        <v>-35033.78</v>
      </c>
      <c r="I28" s="30">
        <f t="shared" si="8"/>
        <v>-70858.83</v>
      </c>
      <c r="J28" s="30">
        <f t="shared" si="8"/>
        <v>-12886.72</v>
      </c>
      <c r="K28" s="30">
        <f t="shared" si="7"/>
        <v>-582044.1999999998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-50925.6</v>
      </c>
      <c r="C29" s="30">
        <f aca="true" t="shared" si="9" ref="C29:J29">-ROUND((C9)*$E$3,2)</f>
        <v>-49478</v>
      </c>
      <c r="D29" s="30">
        <f t="shared" si="9"/>
        <v>-59554</v>
      </c>
      <c r="E29" s="30">
        <f t="shared" si="9"/>
        <v>-31209.2</v>
      </c>
      <c r="F29" s="30">
        <f t="shared" si="9"/>
        <v>-37078.8</v>
      </c>
      <c r="G29" s="30">
        <f t="shared" si="9"/>
        <v>-26994</v>
      </c>
      <c r="H29" s="30">
        <f t="shared" si="9"/>
        <v>-22396</v>
      </c>
      <c r="I29" s="30">
        <f t="shared" si="9"/>
        <v>-51136.8</v>
      </c>
      <c r="J29" s="30">
        <f t="shared" si="9"/>
        <v>-6802.4</v>
      </c>
      <c r="K29" s="30">
        <f t="shared" si="7"/>
        <v>-335574.80000000005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-154</v>
      </c>
      <c r="C31" s="30">
        <v>-92.4</v>
      </c>
      <c r="D31" s="30">
        <v>-61.6</v>
      </c>
      <c r="E31" s="30">
        <v>-30.8</v>
      </c>
      <c r="F31" s="26">
        <v>0</v>
      </c>
      <c r="G31" s="30">
        <v>-30.8</v>
      </c>
      <c r="H31" s="30">
        <v>-8.27</v>
      </c>
      <c r="I31" s="30">
        <v>-12.92</v>
      </c>
      <c r="J31" s="30">
        <v>-3.98</v>
      </c>
      <c r="K31" s="30">
        <f t="shared" si="7"/>
        <v>-394.77000000000004</v>
      </c>
      <c r="L31"/>
      <c r="M31"/>
      <c r="N31"/>
    </row>
    <row r="32" spans="1:14" ht="16.5" customHeight="1">
      <c r="A32" s="25" t="s">
        <v>21</v>
      </c>
      <c r="B32" s="30">
        <v>-53696.78</v>
      </c>
      <c r="C32" s="30">
        <v>-4162.9</v>
      </c>
      <c r="D32" s="30">
        <v>-16227.84</v>
      </c>
      <c r="E32" s="30">
        <v>-63410.96</v>
      </c>
      <c r="F32" s="26">
        <v>0</v>
      </c>
      <c r="G32" s="30">
        <v>-70157.19</v>
      </c>
      <c r="H32" s="30">
        <v>-12629.51</v>
      </c>
      <c r="I32" s="30">
        <v>-19709.11</v>
      </c>
      <c r="J32" s="30">
        <v>-6080.34</v>
      </c>
      <c r="K32" s="30">
        <f t="shared" si="7"/>
        <v>-246074.63000000003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423697.66000000015</v>
      </c>
      <c r="C47" s="27">
        <f aca="true" t="shared" si="11" ref="C47:J47">IF(C17+C27+C48&lt;0,0,C17+C27+C48)</f>
        <v>727419.9299999999</v>
      </c>
      <c r="D47" s="27">
        <f t="shared" si="11"/>
        <v>783615.2799999998</v>
      </c>
      <c r="E47" s="27">
        <f t="shared" si="11"/>
        <v>338865.33999999997</v>
      </c>
      <c r="F47" s="27">
        <f t="shared" si="11"/>
        <v>508558.08999999985</v>
      </c>
      <c r="G47" s="27">
        <f t="shared" si="11"/>
        <v>354322.4900000002</v>
      </c>
      <c r="H47" s="27">
        <f t="shared" si="11"/>
        <v>486107.09999999986</v>
      </c>
      <c r="I47" s="27">
        <f t="shared" si="11"/>
        <v>670741.1900000001</v>
      </c>
      <c r="J47" s="27">
        <f t="shared" si="11"/>
        <v>221509.8500000001</v>
      </c>
      <c r="K47" s="20">
        <f>SUM(B47:J47)</f>
        <v>4514836.93</v>
      </c>
      <c r="L47" s="55"/>
    </row>
    <row r="48" spans="1:13" ht="16.5" customHeight="1">
      <c r="A48" s="18" t="s">
        <v>7</v>
      </c>
      <c r="B48" s="30">
        <v>-345330.1699999998</v>
      </c>
      <c r="C48" s="30">
        <v>-274258.24</v>
      </c>
      <c r="D48" s="30">
        <v>-403232.8600000001</v>
      </c>
      <c r="E48" s="30">
        <v>-265665.79000000004</v>
      </c>
      <c r="F48" s="30">
        <v>-227466.57000000007</v>
      </c>
      <c r="G48" s="30">
        <v>-431839.57999999984</v>
      </c>
      <c r="H48" s="30">
        <v>-265506.78000000014</v>
      </c>
      <c r="I48" s="30">
        <v>-310060.59999999986</v>
      </c>
      <c r="J48" s="30">
        <v>-51105.94999999995</v>
      </c>
      <c r="K48" s="30">
        <f>SUM(B48:J48)</f>
        <v>-2574466.54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423697.67000000004</v>
      </c>
      <c r="C53" s="10">
        <f t="shared" si="13"/>
        <v>727419.93</v>
      </c>
      <c r="D53" s="10">
        <f t="shared" si="13"/>
        <v>783615.28</v>
      </c>
      <c r="E53" s="10">
        <f t="shared" si="13"/>
        <v>338865.35</v>
      </c>
      <c r="F53" s="10">
        <f t="shared" si="13"/>
        <v>508558.08</v>
      </c>
      <c r="G53" s="10">
        <f t="shared" si="13"/>
        <v>354322.48</v>
      </c>
      <c r="H53" s="10">
        <f t="shared" si="13"/>
        <v>486107.1</v>
      </c>
      <c r="I53" s="10">
        <f>SUM(I54:I66)</f>
        <v>670741.2</v>
      </c>
      <c r="J53" s="10">
        <f t="shared" si="13"/>
        <v>221509.84</v>
      </c>
      <c r="K53" s="5">
        <f>SUM(K54:K66)</f>
        <v>4514836.93</v>
      </c>
      <c r="L53" s="9"/>
    </row>
    <row r="54" spans="1:11" ht="16.5" customHeight="1">
      <c r="A54" s="7" t="s">
        <v>60</v>
      </c>
      <c r="B54" s="8">
        <v>369718.59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369718.59</v>
      </c>
    </row>
    <row r="55" spans="1:11" ht="16.5" customHeight="1">
      <c r="A55" s="7" t="s">
        <v>61</v>
      </c>
      <c r="B55" s="8">
        <v>53979.08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53979.08</v>
      </c>
    </row>
    <row r="56" spans="1:11" ht="16.5" customHeight="1">
      <c r="A56" s="7" t="s">
        <v>4</v>
      </c>
      <c r="B56" s="6">
        <v>0</v>
      </c>
      <c r="C56" s="8">
        <v>727419.93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727419.93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783615.28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783615.28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338865.35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338865.35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508558.08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508558.08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354322.48</v>
      </c>
      <c r="H60" s="6">
        <v>0</v>
      </c>
      <c r="I60" s="6">
        <v>0</v>
      </c>
      <c r="J60" s="6">
        <v>0</v>
      </c>
      <c r="K60" s="5">
        <f t="shared" si="14"/>
        <v>354322.48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486107.1</v>
      </c>
      <c r="I61" s="6">
        <v>0</v>
      </c>
      <c r="J61" s="6">
        <v>0</v>
      </c>
      <c r="K61" s="5">
        <f t="shared" si="14"/>
        <v>486107.1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234558.2</v>
      </c>
      <c r="J63" s="6">
        <v>0</v>
      </c>
      <c r="K63" s="5">
        <f t="shared" si="14"/>
        <v>234558.2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436183</v>
      </c>
      <c r="J64" s="6">
        <v>0</v>
      </c>
      <c r="K64" s="5">
        <f t="shared" si="14"/>
        <v>436183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221509.84</v>
      </c>
      <c r="K65" s="5">
        <f t="shared" si="14"/>
        <v>221509.84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2020-07-28T20:24:47Z</dcterms:modified>
  <cp:category/>
  <cp:version/>
  <cp:contentType/>
  <cp:contentStatus/>
</cp:coreProperties>
</file>