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<sst xmlns="http://schemas.openxmlformats.org/spreadsheetml/2006/main" count="75" uniqueCount="74">
  <si>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</si>
  <si>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</si>
  <si>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</si>
  <si>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</si>
  <si>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</si>
  <si>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</si>
  <si>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</si>
  <si>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</si>
  <si>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</si>
  <si>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</si>
  <si>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</si>
  <si>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</si>
  <si>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</si>
  <si>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</si>
  <si>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</si>
  <si>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</si>
  <si>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</si>
  <si>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</si>
  <si>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</si>
  <si>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</si>
  <si>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</si>
  <si>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</si>
  <si>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</si>
  <si>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</si>
  <si>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</si>
  <si>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</si>
  <si>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</si>
  <si>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</si>
  <si>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</si>
  <si>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</si>
  <si>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</si>
  <si>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</si>
  <si>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</si>
  <si>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</si>
  <si>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</si>
  <si>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</si>
  <si>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</si>
  <si>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</si>
  <si>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</si>
  <si>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</si>
  <si>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</si>
  <si>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</si>
  <si>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</si>
  <si>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</si>
  <si>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</si>
  <si>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</si>
  <si>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</si>
  <si>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</si>
  <si>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</si>
  <si>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</si>
  <si>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</si>
  <si>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</si>
  <si>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</si>
  <si>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</si>
  <si>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</si>
  <si>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</si>
  <si>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</si>
  <si>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</si>
  <si>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</si>
  <si>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</si>
  <si>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</si>
  <si>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</si>
  <si>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</si>
  <si>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</si>
  <si>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</si>
  <si>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</si>
  <si>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</si>
  <si>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</si>
  <si>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</si>
  <si>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</si>
  <si>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</si>
  <si>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21/07/20 - VENCIMENTO 28/07/20</t>
  </si>
  <si>
    <t>5.3. Revisão de Remuneração pelo Transporte Coletivo ¹</t>
  </si>
  <si>
    <t>¹ Revisão do fator de transição de 01 a 12/07/20.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</si>
</sst>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184830</v>
      </c>
      <c r="C7" s="47">
        <f t="shared" si="0"/>
        <v>166360</v>
      </c>
      <c r="D7" s="47">
        <f t="shared" si="0"/>
        <v>237410</v>
      </c>
      <c r="E7" s="47">
        <f t="shared" si="0"/>
        <v>116038</v>
      </c>
      <c r="F7" s="47">
        <f t="shared" si="0"/>
        <v>129753</v>
      </c>
      <c r="G7" s="47">
        <f t="shared" si="0"/>
        <v>161869</v>
      </c>
      <c r="H7" s="47">
        <f t="shared" si="0"/>
        <v>175413</v>
      </c>
      <c r="I7" s="47">
        <f t="shared" si="0"/>
        <v>220748</v>
      </c>
      <c r="J7" s="47">
        <f t="shared" si="0"/>
        <v>53483</v>
      </c>
      <c r="K7" s="47">
        <f t="shared" si="0"/>
        <v>1445904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11829</v>
      </c>
      <c r="C8" s="45">
        <f t="shared" si="1"/>
        <v>11475</v>
      </c>
      <c r="D8" s="45">
        <f t="shared" si="1"/>
        <v>13757</v>
      </c>
      <c r="E8" s="45">
        <f t="shared" si="1"/>
        <v>7310</v>
      </c>
      <c r="F8" s="45">
        <f t="shared" si="1"/>
        <v>8768</v>
      </c>
      <c r="G8" s="45">
        <f t="shared" si="1"/>
        <v>6072</v>
      </c>
      <c r="H8" s="45">
        <f t="shared" si="1"/>
        <v>5147</v>
      </c>
      <c r="I8" s="45">
        <f t="shared" si="1"/>
        <v>11725</v>
      </c>
      <c r="J8" s="45">
        <f t="shared" si="1"/>
        <v>1473</v>
      </c>
      <c r="K8" s="38">
        <f>SUM(B8:J8)</f>
        <v>77556</v>
      </c>
      <c r="L8"/>
      <c r="M8"/>
      <c r="N8"/>
    </row>
    <row r="9" spans="1:14" ht="16.5" customHeight="1">
      <c r="A9" s="22" t="s">
        <v>34</v>
      </c>
      <c r="B9" s="45">
        <v>11827</v>
      </c>
      <c r="C9" s="45">
        <v>11474</v>
      </c>
      <c r="D9" s="45">
        <v>13757</v>
      </c>
      <c r="E9" s="45">
        <v>7301</v>
      </c>
      <c r="F9" s="45">
        <v>8766</v>
      </c>
      <c r="G9" s="45">
        <v>6072</v>
      </c>
      <c r="H9" s="45">
        <v>5147</v>
      </c>
      <c r="I9" s="45">
        <v>11716</v>
      </c>
      <c r="J9" s="45">
        <v>1473</v>
      </c>
      <c r="K9" s="38">
        <f>SUM(B9:J9)</f>
        <v>77533</v>
      </c>
      <c r="L9"/>
      <c r="M9"/>
      <c r="N9"/>
    </row>
    <row r="10" spans="1:14" ht="16.5" customHeight="1">
      <c r="A10" s="22" t="s">
        <v>33</v>
      </c>
      <c r="B10" s="45">
        <v>2</v>
      </c>
      <c r="C10" s="45">
        <v>1</v>
      </c>
      <c r="D10" s="45">
        <v>0</v>
      </c>
      <c r="E10" s="45">
        <v>9</v>
      </c>
      <c r="F10" s="45">
        <v>2</v>
      </c>
      <c r="G10" s="45">
        <v>0</v>
      </c>
      <c r="H10" s="45">
        <v>0</v>
      </c>
      <c r="I10" s="45">
        <v>9</v>
      </c>
      <c r="J10" s="45">
        <v>0</v>
      </c>
      <c r="K10" s="38">
        <f>SUM(B10:J10)</f>
        <v>23</v>
      </c>
      <c r="L10"/>
      <c r="M10"/>
      <c r="N10"/>
    </row>
    <row r="11" spans="1:14" ht="16.5" customHeight="1">
      <c r="A11" s="44" t="s">
        <v>32</v>
      </c>
      <c r="B11" s="43">
        <v>173001</v>
      </c>
      <c r="C11" s="43">
        <v>154885</v>
      </c>
      <c r="D11" s="43">
        <v>223653</v>
      </c>
      <c r="E11" s="43">
        <v>108728</v>
      </c>
      <c r="F11" s="43">
        <v>120985</v>
      </c>
      <c r="G11" s="43">
        <v>155797</v>
      </c>
      <c r="H11" s="43">
        <v>170266</v>
      </c>
      <c r="I11" s="43">
        <v>209023</v>
      </c>
      <c r="J11" s="43">
        <v>52010</v>
      </c>
      <c r="K11" s="38">
        <f>SUM(B11:J11)</f>
        <v>1368348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1.399434416464267</v>
      </c>
      <c r="C15" s="39">
        <v>1.711105760525671</v>
      </c>
      <c r="D15" s="39">
        <v>1.298720340723222</v>
      </c>
      <c r="E15" s="39">
        <v>1.627180027611206</v>
      </c>
      <c r="F15" s="39">
        <v>1.561853596656794</v>
      </c>
      <c r="G15" s="39">
        <v>1.427010836531574</v>
      </c>
      <c r="H15" s="39">
        <v>1.463556478466652</v>
      </c>
      <c r="I15" s="39">
        <v>1.524099094958699</v>
      </c>
      <c r="J15" s="39">
        <v>1.525956826741799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879199.9600000001</v>
      </c>
      <c r="C17" s="36">
        <f aca="true" t="shared" si="2" ref="C17:J17">C18+C19+C20+C21+C22+C23+C24</f>
        <v>1054937.29</v>
      </c>
      <c r="D17" s="36">
        <f t="shared" si="2"/>
        <v>1261468.92</v>
      </c>
      <c r="E17" s="36">
        <f t="shared" si="2"/>
        <v>681403.98</v>
      </c>
      <c r="F17" s="36">
        <f t="shared" si="2"/>
        <v>771284.24</v>
      </c>
      <c r="G17" s="36">
        <f t="shared" si="2"/>
        <v>879533.8200000001</v>
      </c>
      <c r="H17" s="36">
        <f t="shared" si="2"/>
        <v>785939.0599999999</v>
      </c>
      <c r="I17" s="36">
        <f t="shared" si="2"/>
        <v>1057744.04</v>
      </c>
      <c r="J17" s="36">
        <f t="shared" si="2"/>
        <v>286365.60000000003</v>
      </c>
      <c r="K17" s="36">
        <f aca="true" t="shared" si="3" ref="K17:K24">SUM(B17:J17)</f>
        <v>7657876.909999999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628569.86</v>
      </c>
      <c r="C18" s="30">
        <f t="shared" si="4"/>
        <v>621038.52</v>
      </c>
      <c r="D18" s="30">
        <f t="shared" si="4"/>
        <v>981761.57</v>
      </c>
      <c r="E18" s="30">
        <f t="shared" si="4"/>
        <v>417760.01</v>
      </c>
      <c r="F18" s="30">
        <f t="shared" si="4"/>
        <v>494008.6</v>
      </c>
      <c r="G18" s="30">
        <f t="shared" si="4"/>
        <v>623114.72</v>
      </c>
      <c r="H18" s="30">
        <f t="shared" si="4"/>
        <v>538272.33</v>
      </c>
      <c r="I18" s="30">
        <f t="shared" si="4"/>
        <v>683789</v>
      </c>
      <c r="J18" s="30">
        <f t="shared" si="4"/>
        <v>187698.59</v>
      </c>
      <c r="K18" s="30">
        <f t="shared" si="3"/>
        <v>5176013.2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251072.44</v>
      </c>
      <c r="C19" s="30">
        <f t="shared" si="5"/>
        <v>441624.07</v>
      </c>
      <c r="D19" s="30">
        <f t="shared" si="5"/>
        <v>293272.15</v>
      </c>
      <c r="E19" s="30">
        <f t="shared" si="5"/>
        <v>262010.73</v>
      </c>
      <c r="F19" s="30">
        <f t="shared" si="5"/>
        <v>277560.51</v>
      </c>
      <c r="G19" s="30">
        <f t="shared" si="5"/>
        <v>266076.74</v>
      </c>
      <c r="H19" s="30">
        <f t="shared" si="5"/>
        <v>249519.63</v>
      </c>
      <c r="I19" s="30">
        <f t="shared" si="5"/>
        <v>358373.2</v>
      </c>
      <c r="J19" s="30">
        <f t="shared" si="5"/>
        <v>98721.35</v>
      </c>
      <c r="K19" s="30">
        <f t="shared" si="3"/>
        <v>2498230.8200000003</v>
      </c>
      <c r="L19"/>
      <c r="M19"/>
      <c r="N19"/>
    </row>
    <row r="20" spans="1:14" ht="16.5" customHeight="1">
      <c r="A20" s="18" t="s">
        <v>27</v>
      </c>
      <c r="B20" s="30">
        <v>26189.8</v>
      </c>
      <c r="C20" s="30">
        <v>23859.72</v>
      </c>
      <c r="D20" s="30">
        <v>21206.49</v>
      </c>
      <c r="E20" s="30">
        <v>18389.08</v>
      </c>
      <c r="F20" s="30">
        <v>20484.31</v>
      </c>
      <c r="G20" s="30">
        <v>14631.56</v>
      </c>
      <c r="H20" s="30">
        <v>21330.66</v>
      </c>
      <c r="I20" s="30">
        <v>44039.28</v>
      </c>
      <c r="J20" s="30">
        <v>8480.63</v>
      </c>
      <c r="K20" s="30">
        <f t="shared" si="3"/>
        <v>198611.53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-462.2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-462.2</v>
      </c>
      <c r="L23"/>
      <c r="M23"/>
      <c r="N23"/>
    </row>
    <row r="24" spans="1:14" ht="16.5" customHeight="1">
      <c r="A24" s="18" t="s">
        <v>69</v>
      </c>
      <c r="B24" s="30">
        <v>-27956</v>
      </c>
      <c r="C24" s="30">
        <v>-31585.02</v>
      </c>
      <c r="D24" s="30">
        <v>-34771.29</v>
      </c>
      <c r="E24" s="30">
        <v>-17617.5</v>
      </c>
      <c r="F24" s="30">
        <v>-22093.04</v>
      </c>
      <c r="G24" s="30">
        <v>-24289.2</v>
      </c>
      <c r="H24" s="30">
        <v>-23183.56</v>
      </c>
      <c r="I24" s="30">
        <v>-28457.44</v>
      </c>
      <c r="J24" s="30">
        <v>-8534.97</v>
      </c>
      <c r="K24" s="30">
        <f t="shared" si="3"/>
        <v>-218488.02000000002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-1224530.13</v>
      </c>
      <c r="C27" s="30">
        <f t="shared" si="6"/>
        <v>-1329195.53</v>
      </c>
      <c r="D27" s="30">
        <f t="shared" si="6"/>
        <v>-1664701.78</v>
      </c>
      <c r="E27" s="30">
        <f t="shared" si="6"/>
        <v>-947069.77</v>
      </c>
      <c r="F27" s="30">
        <f t="shared" si="6"/>
        <v>-998750.81</v>
      </c>
      <c r="G27" s="30">
        <f t="shared" si="6"/>
        <v>-1311373.4</v>
      </c>
      <c r="H27" s="30">
        <f t="shared" si="6"/>
        <v>-1051445.84</v>
      </c>
      <c r="I27" s="30">
        <f t="shared" si="6"/>
        <v>-1367804.64</v>
      </c>
      <c r="J27" s="30">
        <f t="shared" si="6"/>
        <v>-337471.55</v>
      </c>
      <c r="K27" s="30">
        <f aca="true" t="shared" si="7" ref="K27:K35">SUM(B27:J27)</f>
        <v>-10232343.450000003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-162990.41</v>
      </c>
      <c r="C28" s="30">
        <f t="shared" si="8"/>
        <v>-53180.95</v>
      </c>
      <c r="D28" s="30">
        <f t="shared" si="8"/>
        <v>-89952.52</v>
      </c>
      <c r="E28" s="30">
        <f t="shared" si="8"/>
        <v>-145770.15</v>
      </c>
      <c r="F28" s="30">
        <f t="shared" si="8"/>
        <v>-38570.4</v>
      </c>
      <c r="G28" s="30">
        <f t="shared" si="8"/>
        <v>-173125.71</v>
      </c>
      <c r="H28" s="30">
        <f t="shared" si="8"/>
        <v>-47698.84</v>
      </c>
      <c r="I28" s="30">
        <f t="shared" si="8"/>
        <v>-90645.64</v>
      </c>
      <c r="J28" s="30">
        <f t="shared" si="8"/>
        <v>-18542.23</v>
      </c>
      <c r="K28" s="30">
        <f t="shared" si="7"/>
        <v>-820476.85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-52038.8</v>
      </c>
      <c r="C29" s="30">
        <f aca="true" t="shared" si="9" ref="C29:J29">-ROUND((C9)*$E$3,2)</f>
        <v>-50485.6</v>
      </c>
      <c r="D29" s="30">
        <f t="shared" si="9"/>
        <v>-60530.8</v>
      </c>
      <c r="E29" s="30">
        <f t="shared" si="9"/>
        <v>-32124.4</v>
      </c>
      <c r="F29" s="30">
        <f t="shared" si="9"/>
        <v>-38570.4</v>
      </c>
      <c r="G29" s="30">
        <f t="shared" si="9"/>
        <v>-26716.8</v>
      </c>
      <c r="H29" s="30">
        <f t="shared" si="9"/>
        <v>-22646.8</v>
      </c>
      <c r="I29" s="30">
        <f t="shared" si="9"/>
        <v>-51550.4</v>
      </c>
      <c r="J29" s="30">
        <f t="shared" si="9"/>
        <v>-6481.2</v>
      </c>
      <c r="K29" s="30">
        <f t="shared" si="7"/>
        <v>-341145.2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-215.6</v>
      </c>
      <c r="C31" s="30">
        <v>-92.4</v>
      </c>
      <c r="D31" s="30">
        <v>-92.4</v>
      </c>
      <c r="E31" s="30">
        <v>-154</v>
      </c>
      <c r="F31" s="26">
        <v>0</v>
      </c>
      <c r="G31" s="30">
        <v>-61.6</v>
      </c>
      <c r="H31" s="30">
        <v>-8.27</v>
      </c>
      <c r="I31" s="30">
        <v>-12.92</v>
      </c>
      <c r="J31" s="30">
        <v>-3.98</v>
      </c>
      <c r="K31" s="30">
        <f t="shared" si="7"/>
        <v>-641.17</v>
      </c>
      <c r="L31"/>
      <c r="M31"/>
      <c r="N31"/>
    </row>
    <row r="32" spans="1:14" ht="16.5" customHeight="1">
      <c r="A32" s="25" t="s">
        <v>20</v>
      </c>
      <c r="B32" s="30">
        <v>-110736.01</v>
      </c>
      <c r="C32" s="30">
        <v>-2602.95</v>
      </c>
      <c r="D32" s="30">
        <v>-29329.32</v>
      </c>
      <c r="E32" s="30">
        <v>-113491.75</v>
      </c>
      <c r="F32" s="26">
        <v>0</v>
      </c>
      <c r="G32" s="30">
        <v>-146347.31</v>
      </c>
      <c r="H32" s="30">
        <v>-25043.77</v>
      </c>
      <c r="I32" s="30">
        <v>-39082.32</v>
      </c>
      <c r="J32" s="30">
        <v>-12057.05</v>
      </c>
      <c r="K32" s="30">
        <f t="shared" si="7"/>
        <v>-478690.48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-1061539.72</v>
      </c>
      <c r="C45" s="30">
        <v>-1276014.58</v>
      </c>
      <c r="D45" s="30">
        <v>-1574749.26</v>
      </c>
      <c r="E45" s="30">
        <v>-801299.62</v>
      </c>
      <c r="F45" s="30">
        <v>-960180.41</v>
      </c>
      <c r="G45" s="30">
        <v>-1138247.69</v>
      </c>
      <c r="H45" s="30">
        <v>-1003747</v>
      </c>
      <c r="I45" s="30">
        <v>-1277159</v>
      </c>
      <c r="J45" s="30">
        <v>-318929.32</v>
      </c>
      <c r="K45" s="30">
        <f>SUM(B45:J45)</f>
        <v>-9411866.6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0</v>
      </c>
      <c r="C47" s="27">
        <f aca="true" t="shared" si="11" ref="C47:J47">IF(C17+C27+C48&lt;0,0,C17+C27+C48)</f>
        <v>0</v>
      </c>
      <c r="D47" s="27">
        <f t="shared" si="11"/>
        <v>0</v>
      </c>
      <c r="E47" s="27">
        <f t="shared" si="11"/>
        <v>0</v>
      </c>
      <c r="F47" s="27">
        <f t="shared" si="11"/>
        <v>0</v>
      </c>
      <c r="G47" s="27">
        <f t="shared" si="11"/>
        <v>0</v>
      </c>
      <c r="H47" s="27">
        <f t="shared" si="11"/>
        <v>0</v>
      </c>
      <c r="I47" s="27">
        <f t="shared" si="11"/>
        <v>0</v>
      </c>
      <c r="J47" s="27">
        <f t="shared" si="11"/>
        <v>0</v>
      </c>
      <c r="K47" s="20">
        <f>SUM(B47:J47)</f>
        <v>0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30">
        <f>IF(B17+B27+B48&gt;0,0,B17+B27+B48)</f>
        <v>-345330.1699999998</v>
      </c>
      <c r="C49" s="30">
        <f aca="true" t="shared" si="12" ref="C49:J49">IF(C17+C27+C48&gt;0,0,C17+C27+C48)</f>
        <v>-274258.24</v>
      </c>
      <c r="D49" s="30">
        <f t="shared" si="12"/>
        <v>-403232.8600000001</v>
      </c>
      <c r="E49" s="30">
        <f t="shared" si="12"/>
        <v>-265665.79000000004</v>
      </c>
      <c r="F49" s="30">
        <f t="shared" si="12"/>
        <v>-227466.57000000007</v>
      </c>
      <c r="G49" s="30">
        <f t="shared" si="12"/>
        <v>-431839.57999999984</v>
      </c>
      <c r="H49" s="30">
        <f t="shared" si="12"/>
        <v>-265506.78000000014</v>
      </c>
      <c r="I49" s="30">
        <f t="shared" si="12"/>
        <v>-310060.59999999986</v>
      </c>
      <c r="J49" s="30">
        <f t="shared" si="12"/>
        <v>-51105.94999999995</v>
      </c>
      <c r="K49" s="30">
        <f>SUM(B49:J49)</f>
        <v>-2574466.54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0</v>
      </c>
      <c r="C53" s="10">
        <f t="shared" si="13"/>
        <v>0</v>
      </c>
      <c r="D53" s="10">
        <f t="shared" si="13"/>
        <v>0</v>
      </c>
      <c r="E53" s="10">
        <f t="shared" si="13"/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>SUM(I54:I66)</f>
        <v>0</v>
      </c>
      <c r="J53" s="10">
        <f t="shared" si="13"/>
        <v>0</v>
      </c>
      <c r="K53" s="5">
        <f>SUM(K54:K66)</f>
        <v>0</v>
      </c>
      <c r="L53" s="9"/>
    </row>
    <row r="54" spans="1:11" ht="16.5" customHeight="1">
      <c r="A54" s="7" t="s">
        <v>59</v>
      </c>
      <c r="B54" s="8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0</v>
      </c>
    </row>
    <row r="55" spans="1:11" ht="16.5" customHeight="1">
      <c r="A55" s="7" t="s">
        <v>60</v>
      </c>
      <c r="B55" s="8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0</v>
      </c>
    </row>
    <row r="56" spans="1:11" ht="16.5" customHeight="1">
      <c r="A56" s="7" t="s">
        <v>4</v>
      </c>
      <c r="B56" s="6">
        <v>0</v>
      </c>
      <c r="C56" s="8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0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0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0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0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0</v>
      </c>
      <c r="I61" s="6">
        <v>0</v>
      </c>
      <c r="J61" s="6">
        <v>0</v>
      </c>
      <c r="K61" s="5">
        <f t="shared" si="14"/>
        <v>0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0</v>
      </c>
      <c r="J64" s="6">
        <v>0</v>
      </c>
      <c r="K64" s="5">
        <f t="shared" si="14"/>
        <v>0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0</v>
      </c>
      <c r="K65" s="5">
        <f t="shared" si="14"/>
        <v>0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2020-07-28T14:16:35Z</dcterms:modified>
  <cp:category/>
  <cp:version/>
  <cp:contentType/>
  <cp:contentStatus/>
</cp:coreProperties>
</file>