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<sst xmlns="http://schemas.openxmlformats.org/spreadsheetml/2006/main" count="74" uniqueCount="73">
  <si>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</si>
  <si>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</si>
  <si>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</si>
  <si>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</si>
  <si>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</si>
  <si>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</si>
  <si>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</si>
  <si>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</si>
  <si>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</si>
  <si>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</si>
  <si>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</si>
  <si>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</si>
  <si>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</si>
  <si>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</si>
  <si>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</si>
  <si>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</si>
  <si>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</si>
  <si>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</si>
  <si>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</si>
  <si>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</si>
  <si>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</si>
  <si>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</si>
  <si>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</si>
  <si>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</si>
  <si>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</si>
  <si>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</si>
  <si>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</si>
  <si>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</si>
  <si>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</si>
  <si>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</si>
  <si>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</si>
  <si>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</si>
  <si>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</si>
  <si>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</si>
  <si>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</si>
  <si>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</si>
  <si>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</si>
  <si>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</si>
  <si>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</si>
  <si>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</si>
  <si>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</si>
  <si>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</si>
  <si>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</si>
  <si>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</si>
  <si>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</si>
  <si>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</si>
  <si>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</si>
  <si>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</si>
  <si>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</si>
  <si>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</si>
  <si>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</si>
  <si>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</si>
  <si>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</si>
  <si>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</si>
  <si>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</si>
  <si>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</si>
  <si>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</si>
  <si>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</si>
  <si>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</si>
  <si>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</si>
  <si>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</si>
  <si>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</si>
  <si>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</si>
  <si>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</si>
  <si>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</si>
  <si>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</si>
  <si>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</si>
  <si>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</si>
  <si>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</si>
  <si>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</si>
  <si>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</si>
  <si>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</si>
  <si>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20/07/20 - VENCIMENTO 27/07/20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</si>
</sst>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182444</v>
      </c>
      <c r="C7" s="47">
        <f t="shared" si="0"/>
        <v>161752</v>
      </c>
      <c r="D7" s="47">
        <f t="shared" si="0"/>
        <v>230840</v>
      </c>
      <c r="E7" s="47">
        <f t="shared" si="0"/>
        <v>112788</v>
      </c>
      <c r="F7" s="47">
        <f t="shared" si="0"/>
        <v>127168</v>
      </c>
      <c r="G7" s="47">
        <f t="shared" si="0"/>
        <v>158896</v>
      </c>
      <c r="H7" s="47">
        <f t="shared" si="0"/>
        <v>172494</v>
      </c>
      <c r="I7" s="47">
        <f t="shared" si="0"/>
        <v>216563</v>
      </c>
      <c r="J7" s="47">
        <f t="shared" si="0"/>
        <v>52884</v>
      </c>
      <c r="K7" s="47">
        <f t="shared" si="0"/>
        <v>1415829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12330</v>
      </c>
      <c r="C8" s="45">
        <f t="shared" si="1"/>
        <v>11767</v>
      </c>
      <c r="D8" s="45">
        <f t="shared" si="1"/>
        <v>14585</v>
      </c>
      <c r="E8" s="45">
        <f t="shared" si="1"/>
        <v>7395</v>
      </c>
      <c r="F8" s="45">
        <f t="shared" si="1"/>
        <v>9129</v>
      </c>
      <c r="G8" s="45">
        <f t="shared" si="1"/>
        <v>6448</v>
      </c>
      <c r="H8" s="45">
        <f t="shared" si="1"/>
        <v>5520</v>
      </c>
      <c r="I8" s="45">
        <f t="shared" si="1"/>
        <v>12014</v>
      </c>
      <c r="J8" s="45">
        <f t="shared" si="1"/>
        <v>1593</v>
      </c>
      <c r="K8" s="38">
        <f>SUM(B8:J8)</f>
        <v>80781</v>
      </c>
      <c r="L8"/>
      <c r="M8"/>
      <c r="N8"/>
    </row>
    <row r="9" spans="1:14" ht="16.5" customHeight="1">
      <c r="A9" s="22" t="s">
        <v>35</v>
      </c>
      <c r="B9" s="45">
        <v>12326</v>
      </c>
      <c r="C9" s="45">
        <v>11766</v>
      </c>
      <c r="D9" s="45">
        <v>14585</v>
      </c>
      <c r="E9" s="45">
        <v>7381</v>
      </c>
      <c r="F9" s="45">
        <v>9126</v>
      </c>
      <c r="G9" s="45">
        <v>6445</v>
      </c>
      <c r="H9" s="45">
        <v>5520</v>
      </c>
      <c r="I9" s="45">
        <v>12004</v>
      </c>
      <c r="J9" s="45">
        <v>1593</v>
      </c>
      <c r="K9" s="38">
        <f>SUM(B9:J9)</f>
        <v>80746</v>
      </c>
      <c r="L9"/>
      <c r="M9"/>
      <c r="N9"/>
    </row>
    <row r="10" spans="1:14" ht="16.5" customHeight="1">
      <c r="A10" s="22" t="s">
        <v>34</v>
      </c>
      <c r="B10" s="45">
        <v>4</v>
      </c>
      <c r="C10" s="45">
        <v>1</v>
      </c>
      <c r="D10" s="45">
        <v>0</v>
      </c>
      <c r="E10" s="45">
        <v>14</v>
      </c>
      <c r="F10" s="45">
        <v>3</v>
      </c>
      <c r="G10" s="45">
        <v>3</v>
      </c>
      <c r="H10" s="45">
        <v>0</v>
      </c>
      <c r="I10" s="45">
        <v>10</v>
      </c>
      <c r="J10" s="45">
        <v>0</v>
      </c>
      <c r="K10" s="38">
        <f>SUM(B10:J10)</f>
        <v>35</v>
      </c>
      <c r="L10"/>
      <c r="M10"/>
      <c r="N10"/>
    </row>
    <row r="11" spans="1:14" ht="16.5" customHeight="1">
      <c r="A11" s="44" t="s">
        <v>33</v>
      </c>
      <c r="B11" s="43">
        <v>170114</v>
      </c>
      <c r="C11" s="43">
        <v>149985</v>
      </c>
      <c r="D11" s="43">
        <v>216255</v>
      </c>
      <c r="E11" s="43">
        <v>105393</v>
      </c>
      <c r="F11" s="43">
        <v>118039</v>
      </c>
      <c r="G11" s="43">
        <v>152448</v>
      </c>
      <c r="H11" s="43">
        <v>166974</v>
      </c>
      <c r="I11" s="43">
        <v>204549</v>
      </c>
      <c r="J11" s="43">
        <v>51291</v>
      </c>
      <c r="K11" s="38">
        <f>SUM(B11:J11)</f>
        <v>1335048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1.40859194985858</v>
      </c>
      <c r="C15" s="39">
        <v>1.749526953222622</v>
      </c>
      <c r="D15" s="39">
        <v>1.333657385478158</v>
      </c>
      <c r="E15" s="39">
        <v>1.61794547198083</v>
      </c>
      <c r="F15" s="39">
        <v>1.588429552752618</v>
      </c>
      <c r="G15" s="39">
        <v>1.445810766360194</v>
      </c>
      <c r="H15" s="39">
        <v>1.488045617247981</v>
      </c>
      <c r="I15" s="39">
        <v>1.546383530188211</v>
      </c>
      <c r="J15" s="39">
        <v>1.531048387591064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873001.7200000001</v>
      </c>
      <c r="C17" s="36">
        <f aca="true" t="shared" si="2" ref="C17:J17">C18+C19+C20+C21+C22+C23+C24</f>
        <v>1048916.46</v>
      </c>
      <c r="D17" s="36">
        <f t="shared" si="2"/>
        <v>1261323.29</v>
      </c>
      <c r="E17" s="36">
        <f t="shared" si="2"/>
        <v>661932.01</v>
      </c>
      <c r="F17" s="36">
        <f t="shared" si="2"/>
        <v>770082.72</v>
      </c>
      <c r="G17" s="36">
        <f t="shared" si="2"/>
        <v>874811.29</v>
      </c>
      <c r="H17" s="36">
        <f t="shared" si="2"/>
        <v>785631.42</v>
      </c>
      <c r="I17" s="36">
        <f t="shared" si="2"/>
        <v>1060707.82</v>
      </c>
      <c r="J17" s="36">
        <f t="shared" si="2"/>
        <v>286593.71</v>
      </c>
      <c r="K17" s="36">
        <f aca="true" t="shared" si="3" ref="K17:K24">SUM(B17:J17)</f>
        <v>7623000.44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620455.56</v>
      </c>
      <c r="C18" s="30">
        <f t="shared" si="4"/>
        <v>603836.39</v>
      </c>
      <c r="D18" s="30">
        <f t="shared" si="4"/>
        <v>954592.65</v>
      </c>
      <c r="E18" s="30">
        <f t="shared" si="4"/>
        <v>406059.36</v>
      </c>
      <c r="F18" s="30">
        <f t="shared" si="4"/>
        <v>484166.73</v>
      </c>
      <c r="G18" s="30">
        <f t="shared" si="4"/>
        <v>611670.15</v>
      </c>
      <c r="H18" s="30">
        <f t="shared" si="4"/>
        <v>529315.09</v>
      </c>
      <c r="I18" s="30">
        <f t="shared" si="4"/>
        <v>670825.55</v>
      </c>
      <c r="J18" s="30">
        <f t="shared" si="4"/>
        <v>185596.4</v>
      </c>
      <c r="K18" s="30">
        <f t="shared" si="3"/>
        <v>5066517.88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253513.15</v>
      </c>
      <c r="C19" s="30">
        <f t="shared" si="5"/>
        <v>452591.65</v>
      </c>
      <c r="D19" s="30">
        <f t="shared" si="5"/>
        <v>318506.89</v>
      </c>
      <c r="E19" s="30">
        <f t="shared" si="5"/>
        <v>250922.54</v>
      </c>
      <c r="F19" s="30">
        <f t="shared" si="5"/>
        <v>284898.01</v>
      </c>
      <c r="G19" s="30">
        <f t="shared" si="5"/>
        <v>272689.14</v>
      </c>
      <c r="H19" s="30">
        <f t="shared" si="5"/>
        <v>258329.91</v>
      </c>
      <c r="I19" s="30">
        <f t="shared" si="5"/>
        <v>366528.03</v>
      </c>
      <c r="J19" s="30">
        <f t="shared" si="5"/>
        <v>98560.67</v>
      </c>
      <c r="K19" s="30">
        <f t="shared" si="3"/>
        <v>2556539.9899999998</v>
      </c>
      <c r="L19"/>
      <c r="M19"/>
      <c r="N19"/>
    </row>
    <row r="20" spans="1:14" ht="16.5" customHeight="1">
      <c r="A20" s="18" t="s">
        <v>28</v>
      </c>
      <c r="B20" s="30">
        <v>25740.33</v>
      </c>
      <c r="C20" s="30">
        <v>24073.44</v>
      </c>
      <c r="D20" s="30">
        <v>22999.97</v>
      </c>
      <c r="E20" s="30">
        <v>22021.51</v>
      </c>
      <c r="F20" s="30">
        <v>21787.16</v>
      </c>
      <c r="G20" s="30">
        <v>14741.2</v>
      </c>
      <c r="H20" s="30">
        <v>21173.3</v>
      </c>
      <c r="I20" s="30">
        <v>51807.61</v>
      </c>
      <c r="J20" s="30">
        <v>10971.61</v>
      </c>
      <c r="K20" s="30">
        <f t="shared" si="3"/>
        <v>215316.13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-214.96</v>
      </c>
      <c r="C23" s="30">
        <v>0</v>
      </c>
      <c r="D23" s="30">
        <v>0</v>
      </c>
      <c r="E23" s="30">
        <v>-1271.05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-1486.01</v>
      </c>
      <c r="L23"/>
      <c r="M23"/>
      <c r="N23"/>
    </row>
    <row r="24" spans="1:14" ht="16.5" customHeight="1">
      <c r="A24" s="18" t="s">
        <v>70</v>
      </c>
      <c r="B24" s="30">
        <v>-27816.22</v>
      </c>
      <c r="C24" s="30">
        <v>-31585.02</v>
      </c>
      <c r="D24" s="30">
        <v>-34776.22</v>
      </c>
      <c r="E24" s="30">
        <v>-17124.21</v>
      </c>
      <c r="F24" s="30">
        <v>-22093.04</v>
      </c>
      <c r="G24" s="30">
        <v>-24289.2</v>
      </c>
      <c r="H24" s="30">
        <v>-23186.88</v>
      </c>
      <c r="I24" s="30">
        <v>-28453.37</v>
      </c>
      <c r="J24" s="30">
        <v>-8534.97</v>
      </c>
      <c r="K24" s="30">
        <f t="shared" si="3"/>
        <v>-217859.13000000003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-99904.47</v>
      </c>
      <c r="C27" s="30">
        <f t="shared" si="6"/>
        <v>-54382.76</v>
      </c>
      <c r="D27" s="30">
        <f t="shared" si="6"/>
        <v>-75138.04000000001</v>
      </c>
      <c r="E27" s="30">
        <f t="shared" si="6"/>
        <v>-79741.14</v>
      </c>
      <c r="F27" s="30">
        <f t="shared" si="6"/>
        <v>-40154.4</v>
      </c>
      <c r="G27" s="30">
        <f t="shared" si="6"/>
        <v>-87445.68</v>
      </c>
      <c r="H27" s="30">
        <f t="shared" si="6"/>
        <v>-34254.21</v>
      </c>
      <c r="I27" s="30">
        <f t="shared" si="6"/>
        <v>-68370.48</v>
      </c>
      <c r="J27" s="30">
        <f t="shared" si="6"/>
        <v>-11807.32</v>
      </c>
      <c r="K27" s="30">
        <f aca="true" t="shared" si="7" ref="K27:K35">SUM(B27:J27)</f>
        <v>-551198.5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-99904.47</v>
      </c>
      <c r="C28" s="30">
        <f t="shared" si="8"/>
        <v>-54382.76</v>
      </c>
      <c r="D28" s="30">
        <f t="shared" si="8"/>
        <v>-75138.04000000001</v>
      </c>
      <c r="E28" s="30">
        <f t="shared" si="8"/>
        <v>-79741.14</v>
      </c>
      <c r="F28" s="30">
        <f t="shared" si="8"/>
        <v>-40154.4</v>
      </c>
      <c r="G28" s="30">
        <f t="shared" si="8"/>
        <v>-87445.68</v>
      </c>
      <c r="H28" s="30">
        <f t="shared" si="8"/>
        <v>-34254.21</v>
      </c>
      <c r="I28" s="30">
        <f t="shared" si="8"/>
        <v>-68370.48</v>
      </c>
      <c r="J28" s="30">
        <f t="shared" si="8"/>
        <v>-11807.32</v>
      </c>
      <c r="K28" s="30">
        <f t="shared" si="7"/>
        <v>-551198.5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-54234.4</v>
      </c>
      <c r="C29" s="30">
        <f aca="true" t="shared" si="9" ref="C29:J29">-ROUND((C9)*$E$3,2)</f>
        <v>-51770.4</v>
      </c>
      <c r="D29" s="30">
        <f t="shared" si="9"/>
        <v>-64174</v>
      </c>
      <c r="E29" s="30">
        <f t="shared" si="9"/>
        <v>-32476.4</v>
      </c>
      <c r="F29" s="30">
        <f t="shared" si="9"/>
        <v>-40154.4</v>
      </c>
      <c r="G29" s="30">
        <f t="shared" si="9"/>
        <v>-28358</v>
      </c>
      <c r="H29" s="30">
        <f t="shared" si="9"/>
        <v>-24288</v>
      </c>
      <c r="I29" s="30">
        <f t="shared" si="9"/>
        <v>-52817.6</v>
      </c>
      <c r="J29" s="30">
        <f t="shared" si="9"/>
        <v>-7009.2</v>
      </c>
      <c r="K29" s="30">
        <f t="shared" si="7"/>
        <v>-355282.39999999997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-154</v>
      </c>
      <c r="C31" s="30">
        <v>0</v>
      </c>
      <c r="D31" s="30">
        <v>-92.4</v>
      </c>
      <c r="E31" s="30">
        <v>-92.4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-338.8</v>
      </c>
      <c r="L31"/>
      <c r="M31"/>
      <c r="N31"/>
    </row>
    <row r="32" spans="1:14" ht="16.5" customHeight="1">
      <c r="A32" s="25" t="s">
        <v>21</v>
      </c>
      <c r="B32" s="30">
        <v>-45516.07</v>
      </c>
      <c r="C32" s="30">
        <v>-2612.36</v>
      </c>
      <c r="D32" s="30">
        <v>-10871.64</v>
      </c>
      <c r="E32" s="30">
        <v>-47172.34</v>
      </c>
      <c r="F32" s="26">
        <v>0</v>
      </c>
      <c r="G32" s="30">
        <v>-59087.68</v>
      </c>
      <c r="H32" s="30">
        <v>-9966.21</v>
      </c>
      <c r="I32" s="30">
        <v>-15552.88</v>
      </c>
      <c r="J32" s="30">
        <v>-4798.12</v>
      </c>
      <c r="K32" s="30">
        <f t="shared" si="7"/>
        <v>-195577.3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773097.2500000001</v>
      </c>
      <c r="C47" s="27">
        <f aca="true" t="shared" si="11" ref="C47:J47">IF(C17+C27+C48&lt;0,0,C17+C27+C48)</f>
        <v>994533.7</v>
      </c>
      <c r="D47" s="27">
        <f t="shared" si="11"/>
        <v>1186185.25</v>
      </c>
      <c r="E47" s="27">
        <f t="shared" si="11"/>
        <v>582190.87</v>
      </c>
      <c r="F47" s="27">
        <f t="shared" si="11"/>
        <v>729928.32</v>
      </c>
      <c r="G47" s="27">
        <f t="shared" si="11"/>
        <v>787365.6100000001</v>
      </c>
      <c r="H47" s="27">
        <f t="shared" si="11"/>
        <v>751377.2100000001</v>
      </c>
      <c r="I47" s="27">
        <f t="shared" si="11"/>
        <v>992337.3400000001</v>
      </c>
      <c r="J47" s="27">
        <f t="shared" si="11"/>
        <v>274786.39</v>
      </c>
      <c r="K47" s="20">
        <f>SUM(B47:J47)</f>
        <v>7071801.94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773097.24</v>
      </c>
      <c r="C53" s="10">
        <f t="shared" si="13"/>
        <v>994533.7</v>
      </c>
      <c r="D53" s="10">
        <f t="shared" si="13"/>
        <v>1186185.25</v>
      </c>
      <c r="E53" s="10">
        <f t="shared" si="13"/>
        <v>582190.86</v>
      </c>
      <c r="F53" s="10">
        <f t="shared" si="13"/>
        <v>729928.32</v>
      </c>
      <c r="G53" s="10">
        <f t="shared" si="13"/>
        <v>787365.61</v>
      </c>
      <c r="H53" s="10">
        <f t="shared" si="13"/>
        <v>751377.21</v>
      </c>
      <c r="I53" s="10">
        <f>SUM(I54:I66)</f>
        <v>992337.3300000001</v>
      </c>
      <c r="J53" s="10">
        <f t="shared" si="13"/>
        <v>274786.39</v>
      </c>
      <c r="K53" s="5">
        <f>SUM(K54:K66)</f>
        <v>7071801.91</v>
      </c>
      <c r="L53" s="9"/>
    </row>
    <row r="54" spans="1:11" ht="16.5" customHeight="1">
      <c r="A54" s="7" t="s">
        <v>60</v>
      </c>
      <c r="B54" s="8">
        <v>674604.65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674604.65</v>
      </c>
    </row>
    <row r="55" spans="1:11" ht="16.5" customHeight="1">
      <c r="A55" s="7" t="s">
        <v>61</v>
      </c>
      <c r="B55" s="8">
        <v>98492.59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98492.59</v>
      </c>
    </row>
    <row r="56" spans="1:11" ht="16.5" customHeight="1">
      <c r="A56" s="7" t="s">
        <v>4</v>
      </c>
      <c r="B56" s="6">
        <v>0</v>
      </c>
      <c r="C56" s="8">
        <v>994533.7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994533.7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1186185.25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1186185.25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582190.86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582190.86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729928.32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729928.32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787365.61</v>
      </c>
      <c r="H60" s="6">
        <v>0</v>
      </c>
      <c r="I60" s="6">
        <v>0</v>
      </c>
      <c r="J60" s="6">
        <v>0</v>
      </c>
      <c r="K60" s="5">
        <f t="shared" si="14"/>
        <v>787365.61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751377.21</v>
      </c>
      <c r="I61" s="6">
        <v>0</v>
      </c>
      <c r="J61" s="6">
        <v>0</v>
      </c>
      <c r="K61" s="5">
        <f t="shared" si="14"/>
        <v>751377.21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349798.91</v>
      </c>
      <c r="J63" s="6">
        <v>0</v>
      </c>
      <c r="K63" s="5">
        <f t="shared" si="14"/>
        <v>349798.91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642538.42</v>
      </c>
      <c r="J64" s="6">
        <v>0</v>
      </c>
      <c r="K64" s="5">
        <f t="shared" si="14"/>
        <v>642538.42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274786.39</v>
      </c>
      <c r="K65" s="5">
        <f t="shared" si="14"/>
        <v>274786.39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2020-07-27T13:02:30Z</dcterms:modified>
  <cp:category/>
  <cp:version/>
  <cp:contentType/>
  <cp:contentStatus/>
</cp:coreProperties>
</file>