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<sst xmlns="http://schemas.openxmlformats.org/spreadsheetml/2006/main" count="74" uniqueCount="73">
  <si>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</si>
  <si>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</si>
  <si>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</si>
  <si>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</si>
  <si>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</si>
  <si>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</si>
  <si>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</si>
  <si>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</si>
  <si>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</si>
  <si>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</si>
  <si>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</si>
  <si>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</si>
  <si>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</si>
  <si>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</si>
  <si>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</si>
  <si>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</si>
  <si>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</si>
  <si>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</si>
  <si>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</si>
  <si>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</si>
  <si>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</si>
  <si>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</si>
  <si>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</si>
  <si>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</si>
  <si>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</si>
  <si>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</si>
  <si>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</si>
  <si>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</si>
  <si>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</si>
  <si>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</si>
  <si>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</si>
  <si>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</si>
  <si>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</si>
  <si>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</si>
  <si>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</si>
  <si>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</si>
  <si>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</si>
  <si>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</si>
  <si>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</si>
  <si>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</si>
  <si>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</si>
  <si>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</si>
  <si>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</si>
  <si>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</si>
  <si>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</si>
  <si>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</si>
  <si>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</si>
  <si>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</si>
  <si>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</si>
  <si>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</si>
  <si>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</si>
  <si>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</si>
  <si>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</si>
  <si>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</si>
  <si>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</si>
  <si>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</si>
  <si>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</si>
  <si>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</si>
  <si>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</si>
  <si>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</si>
  <si>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</si>
  <si>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</si>
  <si>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</si>
  <si>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</si>
  <si>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</si>
  <si>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</si>
  <si>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</si>
  <si>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</si>
  <si>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</si>
  <si>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</si>
  <si>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</si>
  <si>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</si>
  <si>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19/07/20 - VENCIMENTO 24/07/20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</si>
</sst>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54718</v>
      </c>
      <c r="C7" s="47">
        <f t="shared" si="0"/>
        <v>43129</v>
      </c>
      <c r="D7" s="47">
        <f t="shared" si="0"/>
        <v>67966</v>
      </c>
      <c r="E7" s="47">
        <f t="shared" si="0"/>
        <v>30301</v>
      </c>
      <c r="F7" s="47">
        <f t="shared" si="0"/>
        <v>43752</v>
      </c>
      <c r="G7" s="47">
        <f t="shared" si="0"/>
        <v>54884</v>
      </c>
      <c r="H7" s="47">
        <f t="shared" si="0"/>
        <v>59505</v>
      </c>
      <c r="I7" s="47">
        <f t="shared" si="0"/>
        <v>71563</v>
      </c>
      <c r="J7" s="47">
        <f t="shared" si="0"/>
        <v>15101</v>
      </c>
      <c r="K7" s="47">
        <f t="shared" si="0"/>
        <v>440919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4203</v>
      </c>
      <c r="C8" s="45">
        <f t="shared" si="1"/>
        <v>4227</v>
      </c>
      <c r="D8" s="45">
        <f t="shared" si="1"/>
        <v>5571</v>
      </c>
      <c r="E8" s="45">
        <f t="shared" si="1"/>
        <v>2630</v>
      </c>
      <c r="F8" s="45">
        <f t="shared" si="1"/>
        <v>3288</v>
      </c>
      <c r="G8" s="45">
        <f t="shared" si="1"/>
        <v>2752</v>
      </c>
      <c r="H8" s="45">
        <f t="shared" si="1"/>
        <v>2557</v>
      </c>
      <c r="I8" s="45">
        <f t="shared" si="1"/>
        <v>4439</v>
      </c>
      <c r="J8" s="45">
        <f t="shared" si="1"/>
        <v>469</v>
      </c>
      <c r="K8" s="38">
        <f>SUM(B8:J8)</f>
        <v>30136</v>
      </c>
      <c r="L8"/>
      <c r="M8"/>
      <c r="N8"/>
    </row>
    <row r="9" spans="1:14" ht="16.5" customHeight="1">
      <c r="A9" s="22" t="s">
        <v>35</v>
      </c>
      <c r="B9" s="45">
        <v>4203</v>
      </c>
      <c r="C9" s="45">
        <v>4227</v>
      </c>
      <c r="D9" s="45">
        <v>5571</v>
      </c>
      <c r="E9" s="45">
        <v>2626</v>
      </c>
      <c r="F9" s="45">
        <v>3282</v>
      </c>
      <c r="G9" s="45">
        <v>2749</v>
      </c>
      <c r="H9" s="45">
        <v>2557</v>
      </c>
      <c r="I9" s="45">
        <v>4437</v>
      </c>
      <c r="J9" s="45">
        <v>469</v>
      </c>
      <c r="K9" s="38">
        <f>SUM(B9:J9)</f>
        <v>30121</v>
      </c>
      <c r="L9"/>
      <c r="M9"/>
      <c r="N9"/>
    </row>
    <row r="10" spans="1:14" ht="16.5" customHeight="1">
      <c r="A10" s="22" t="s">
        <v>34</v>
      </c>
      <c r="B10" s="45">
        <v>0</v>
      </c>
      <c r="C10" s="45">
        <v>0</v>
      </c>
      <c r="D10" s="45">
        <v>0</v>
      </c>
      <c r="E10" s="45">
        <v>4</v>
      </c>
      <c r="F10" s="45">
        <v>6</v>
      </c>
      <c r="G10" s="45">
        <v>3</v>
      </c>
      <c r="H10" s="45">
        <v>0</v>
      </c>
      <c r="I10" s="45">
        <v>2</v>
      </c>
      <c r="J10" s="45">
        <v>0</v>
      </c>
      <c r="K10" s="38">
        <f>SUM(B10:J10)</f>
        <v>15</v>
      </c>
      <c r="L10"/>
      <c r="M10"/>
      <c r="N10"/>
    </row>
    <row r="11" spans="1:14" ht="16.5" customHeight="1">
      <c r="A11" s="44" t="s">
        <v>33</v>
      </c>
      <c r="B11" s="43">
        <v>50515</v>
      </c>
      <c r="C11" s="43">
        <v>38902</v>
      </c>
      <c r="D11" s="43">
        <v>62395</v>
      </c>
      <c r="E11" s="43">
        <v>27671</v>
      </c>
      <c r="F11" s="43">
        <v>40464</v>
      </c>
      <c r="G11" s="43">
        <v>52132</v>
      </c>
      <c r="H11" s="43">
        <v>56948</v>
      </c>
      <c r="I11" s="43">
        <v>67124</v>
      </c>
      <c r="J11" s="43">
        <v>14632</v>
      </c>
      <c r="K11" s="38">
        <f>SUM(B11:J11)</f>
        <v>410783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1.331163373447079</v>
      </c>
      <c r="C15" s="39">
        <v>1.744932355195227</v>
      </c>
      <c r="D15" s="39">
        <v>1.27962370405615</v>
      </c>
      <c r="E15" s="39">
        <v>1.32771553641401</v>
      </c>
      <c r="F15" s="39">
        <v>1.561688082531188</v>
      </c>
      <c r="G15" s="39">
        <v>1.463265468448062</v>
      </c>
      <c r="H15" s="39">
        <v>1.429707813897082</v>
      </c>
      <c r="I15" s="39">
        <v>1.486788104300787</v>
      </c>
      <c r="J15" s="39">
        <v>1.495349700580759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244122.31</v>
      </c>
      <c r="C17" s="36">
        <f aca="true" t="shared" si="2" ref="C17:J17">C18+C19+C20+C21+C22+C23+C24</f>
        <v>274358.26999999996</v>
      </c>
      <c r="D17" s="36">
        <f t="shared" si="2"/>
        <v>344437.14999999997</v>
      </c>
      <c r="E17" s="36">
        <f t="shared" si="2"/>
        <v>137594.52</v>
      </c>
      <c r="F17" s="36">
        <f t="shared" si="2"/>
        <v>252747.46</v>
      </c>
      <c r="G17" s="36">
        <f t="shared" si="2"/>
        <v>303614.89</v>
      </c>
      <c r="H17" s="36">
        <f t="shared" si="2"/>
        <v>250453.6</v>
      </c>
      <c r="I17" s="36">
        <f t="shared" si="2"/>
        <v>328859.89</v>
      </c>
      <c r="J17" s="36">
        <f t="shared" si="2"/>
        <v>78377.24999999999</v>
      </c>
      <c r="K17" s="36">
        <f aca="true" t="shared" si="3" ref="K17:K24">SUM(B17:J17)</f>
        <v>2214565.3400000003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186084.97</v>
      </c>
      <c r="C18" s="30">
        <f t="shared" si="4"/>
        <v>161004.87</v>
      </c>
      <c r="D18" s="30">
        <f t="shared" si="4"/>
        <v>281059.8</v>
      </c>
      <c r="E18" s="30">
        <f t="shared" si="4"/>
        <v>109089.66</v>
      </c>
      <c r="F18" s="30">
        <f t="shared" si="4"/>
        <v>166576.99</v>
      </c>
      <c r="G18" s="30">
        <f t="shared" si="4"/>
        <v>211275.96</v>
      </c>
      <c r="H18" s="30">
        <f t="shared" si="4"/>
        <v>182597.04</v>
      </c>
      <c r="I18" s="30">
        <f t="shared" si="4"/>
        <v>221673.55</v>
      </c>
      <c r="J18" s="30">
        <f t="shared" si="4"/>
        <v>52996.96</v>
      </c>
      <c r="K18" s="30">
        <f t="shared" si="3"/>
        <v>1572359.8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61624.53</v>
      </c>
      <c r="C19" s="30">
        <f t="shared" si="5"/>
        <v>119937.74</v>
      </c>
      <c r="D19" s="30">
        <f t="shared" si="5"/>
        <v>78590.98</v>
      </c>
      <c r="E19" s="30">
        <f t="shared" si="5"/>
        <v>35750.38</v>
      </c>
      <c r="F19" s="30">
        <f t="shared" si="5"/>
        <v>93564.31</v>
      </c>
      <c r="G19" s="30">
        <f t="shared" si="5"/>
        <v>97876.86</v>
      </c>
      <c r="H19" s="30">
        <f t="shared" si="5"/>
        <v>78463.37</v>
      </c>
      <c r="I19" s="30">
        <f t="shared" si="5"/>
        <v>107908.05</v>
      </c>
      <c r="J19" s="30">
        <f t="shared" si="5"/>
        <v>26252.03</v>
      </c>
      <c r="K19" s="30">
        <f t="shared" si="3"/>
        <v>699968.25</v>
      </c>
      <c r="L19"/>
      <c r="M19"/>
      <c r="N19"/>
    </row>
    <row r="20" spans="1:14" ht="16.5" customHeight="1">
      <c r="A20" s="18" t="s">
        <v>28</v>
      </c>
      <c r="B20" s="30">
        <v>23024.95</v>
      </c>
      <c r="C20" s="30">
        <v>25000.68</v>
      </c>
      <c r="D20" s="30">
        <v>19542.87</v>
      </c>
      <c r="E20" s="30">
        <v>11070.92</v>
      </c>
      <c r="F20" s="30">
        <v>13372.2</v>
      </c>
      <c r="G20" s="30">
        <v>18761.65</v>
      </c>
      <c r="H20" s="30">
        <v>12566.79</v>
      </c>
      <c r="I20" s="30">
        <v>27719.45</v>
      </c>
      <c r="J20" s="30">
        <v>7662</v>
      </c>
      <c r="K20" s="30">
        <f t="shared" si="3"/>
        <v>158721.51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-4506.45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-4506.45</v>
      </c>
      <c r="L23"/>
      <c r="M23"/>
      <c r="N23"/>
    </row>
    <row r="24" spans="1:14" ht="16.5" customHeight="1">
      <c r="A24" s="18" t="s">
        <v>70</v>
      </c>
      <c r="B24" s="30">
        <v>-27936</v>
      </c>
      <c r="C24" s="30">
        <v>-31585.02</v>
      </c>
      <c r="D24" s="30">
        <v>-34756.5</v>
      </c>
      <c r="E24" s="30">
        <v>-15133.85</v>
      </c>
      <c r="F24" s="30">
        <v>-22089.9</v>
      </c>
      <c r="G24" s="30">
        <v>-24299.58</v>
      </c>
      <c r="H24" s="30">
        <v>-23173.6</v>
      </c>
      <c r="I24" s="30">
        <v>-28441.16</v>
      </c>
      <c r="J24" s="30">
        <v>-8533.74</v>
      </c>
      <c r="K24" s="30">
        <f t="shared" si="3"/>
        <v>-215949.35000000003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-18493.2</v>
      </c>
      <c r="C27" s="30">
        <f t="shared" si="6"/>
        <v>-18598.8</v>
      </c>
      <c r="D27" s="30">
        <f t="shared" si="6"/>
        <v>-24512.4</v>
      </c>
      <c r="E27" s="30">
        <f t="shared" si="6"/>
        <v>-11554.4</v>
      </c>
      <c r="F27" s="30">
        <f t="shared" si="6"/>
        <v>-14440.8</v>
      </c>
      <c r="G27" s="30">
        <f t="shared" si="6"/>
        <v>-12095.6</v>
      </c>
      <c r="H27" s="30">
        <f t="shared" si="6"/>
        <v>-11250.8</v>
      </c>
      <c r="I27" s="30">
        <f t="shared" si="6"/>
        <v>-19522.8</v>
      </c>
      <c r="J27" s="30">
        <f t="shared" si="6"/>
        <v>-2063.6</v>
      </c>
      <c r="K27" s="30">
        <f aca="true" t="shared" si="7" ref="K27:K35">SUM(B27:J27)</f>
        <v>-132532.40000000002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-18493.2</v>
      </c>
      <c r="C28" s="30">
        <f t="shared" si="8"/>
        <v>-18598.8</v>
      </c>
      <c r="D28" s="30">
        <f t="shared" si="8"/>
        <v>-24512.4</v>
      </c>
      <c r="E28" s="30">
        <f t="shared" si="8"/>
        <v>-11554.4</v>
      </c>
      <c r="F28" s="30">
        <f t="shared" si="8"/>
        <v>-14440.8</v>
      </c>
      <c r="G28" s="30">
        <f t="shared" si="8"/>
        <v>-12095.6</v>
      </c>
      <c r="H28" s="30">
        <f t="shared" si="8"/>
        <v>-11250.8</v>
      </c>
      <c r="I28" s="30">
        <f t="shared" si="8"/>
        <v>-19522.8</v>
      </c>
      <c r="J28" s="30">
        <f t="shared" si="8"/>
        <v>-2063.6</v>
      </c>
      <c r="K28" s="30">
        <f t="shared" si="7"/>
        <v>-132532.40000000002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-18493.2</v>
      </c>
      <c r="C29" s="30">
        <f aca="true" t="shared" si="9" ref="C29:J29">-ROUND((C9)*$E$3,2)</f>
        <v>-18598.8</v>
      </c>
      <c r="D29" s="30">
        <f t="shared" si="9"/>
        <v>-24512.4</v>
      </c>
      <c r="E29" s="30">
        <f t="shared" si="9"/>
        <v>-11554.4</v>
      </c>
      <c r="F29" s="30">
        <f t="shared" si="9"/>
        <v>-14440.8</v>
      </c>
      <c r="G29" s="30">
        <f t="shared" si="9"/>
        <v>-12095.6</v>
      </c>
      <c r="H29" s="30">
        <f t="shared" si="9"/>
        <v>-11250.8</v>
      </c>
      <c r="I29" s="30">
        <f t="shared" si="9"/>
        <v>-19522.8</v>
      </c>
      <c r="J29" s="30">
        <f t="shared" si="9"/>
        <v>-2063.6</v>
      </c>
      <c r="K29" s="30">
        <f t="shared" si="7"/>
        <v>-132532.40000000002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225629.11</v>
      </c>
      <c r="C47" s="27">
        <f aca="true" t="shared" si="11" ref="C47:J47">IF(C17+C27+C48&lt;0,0,C17+C27+C48)</f>
        <v>255759.46999999997</v>
      </c>
      <c r="D47" s="27">
        <f t="shared" si="11"/>
        <v>319924.74999999994</v>
      </c>
      <c r="E47" s="27">
        <f t="shared" si="11"/>
        <v>126040.12</v>
      </c>
      <c r="F47" s="27">
        <f t="shared" si="11"/>
        <v>238306.66</v>
      </c>
      <c r="G47" s="27">
        <f t="shared" si="11"/>
        <v>291519.29000000004</v>
      </c>
      <c r="H47" s="27">
        <f t="shared" si="11"/>
        <v>239202.80000000002</v>
      </c>
      <c r="I47" s="27">
        <f t="shared" si="11"/>
        <v>309337.09</v>
      </c>
      <c r="J47" s="27">
        <f t="shared" si="11"/>
        <v>76313.64999999998</v>
      </c>
      <c r="K47" s="20">
        <f>SUM(B47:J47)</f>
        <v>2082032.94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225629.11</v>
      </c>
      <c r="C53" s="10">
        <f t="shared" si="13"/>
        <v>255759.47</v>
      </c>
      <c r="D53" s="10">
        <f t="shared" si="13"/>
        <v>319924.74</v>
      </c>
      <c r="E53" s="10">
        <f t="shared" si="13"/>
        <v>126040.12</v>
      </c>
      <c r="F53" s="10">
        <f t="shared" si="13"/>
        <v>238306.66</v>
      </c>
      <c r="G53" s="10">
        <f t="shared" si="13"/>
        <v>291519.28</v>
      </c>
      <c r="H53" s="10">
        <f t="shared" si="13"/>
        <v>239202.81</v>
      </c>
      <c r="I53" s="10">
        <f>SUM(I54:I66)</f>
        <v>309337.08</v>
      </c>
      <c r="J53" s="10">
        <f t="shared" si="13"/>
        <v>76313.65</v>
      </c>
      <c r="K53" s="5">
        <f>SUM(K54:K66)</f>
        <v>2082032.92</v>
      </c>
      <c r="L53" s="9"/>
    </row>
    <row r="54" spans="1:11" ht="16.5" customHeight="1">
      <c r="A54" s="7" t="s">
        <v>60</v>
      </c>
      <c r="B54" s="8">
        <v>196658.33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196658.33</v>
      </c>
    </row>
    <row r="55" spans="1:11" ht="16.5" customHeight="1">
      <c r="A55" s="7" t="s">
        <v>61</v>
      </c>
      <c r="B55" s="8">
        <v>28970.78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28970.78</v>
      </c>
    </row>
    <row r="56" spans="1:11" ht="16.5" customHeight="1">
      <c r="A56" s="7" t="s">
        <v>4</v>
      </c>
      <c r="B56" s="6">
        <v>0</v>
      </c>
      <c r="C56" s="8">
        <v>255759.47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255759.47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319924.74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319924.74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126040.12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126040.12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238306.66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238306.66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291519.28</v>
      </c>
      <c r="H60" s="6">
        <v>0</v>
      </c>
      <c r="I60" s="6">
        <v>0</v>
      </c>
      <c r="J60" s="6">
        <v>0</v>
      </c>
      <c r="K60" s="5">
        <f t="shared" si="14"/>
        <v>291519.28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239202.81</v>
      </c>
      <c r="I61" s="6">
        <v>0</v>
      </c>
      <c r="J61" s="6">
        <v>0</v>
      </c>
      <c r="K61" s="5">
        <f t="shared" si="14"/>
        <v>239202.81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102390.57</v>
      </c>
      <c r="J63" s="6">
        <v>0</v>
      </c>
      <c r="K63" s="5">
        <f t="shared" si="14"/>
        <v>102390.57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206946.51</v>
      </c>
      <c r="J64" s="6">
        <v>0</v>
      </c>
      <c r="K64" s="5">
        <f t="shared" si="14"/>
        <v>206946.51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76313.65</v>
      </c>
      <c r="K65" s="5">
        <f t="shared" si="14"/>
        <v>76313.65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2020-07-24T11:48:43Z</dcterms:modified>
  <cp:category/>
  <cp:version/>
  <cp:contentType/>
  <cp:contentStatus/>
</cp:coreProperties>
</file>