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<sst xmlns="http://schemas.openxmlformats.org/spreadsheetml/2006/main" count="74" uniqueCount="73">
  <si>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</si>
  <si>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</si>
  <si>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</si>
  <si>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</si>
  <si>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</si>
  <si>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</si>
  <si>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</si>
  <si>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</si>
  <si>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</si>
  <si>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</si>
  <si>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</si>
  <si>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</si>
  <si>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</si>
  <si>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</si>
  <si>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</si>
  <si>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</si>
  <si>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</si>
  <si>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</si>
  <si>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</si>
  <si>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</si>
  <si>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</si>
  <si>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</si>
  <si>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</si>
  <si>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</si>
  <si>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</si>
  <si>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</si>
  <si>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</si>
  <si>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</si>
  <si>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</si>
  <si>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</si>
  <si>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</si>
  <si>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</si>
  <si>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</si>
  <si>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</si>
  <si>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</si>
  <si>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</si>
  <si>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</si>
  <si>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</si>
  <si>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</si>
  <si>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</si>
  <si>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</si>
  <si>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</si>
  <si>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</si>
  <si>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</si>
  <si>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</si>
  <si>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</si>
  <si>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</si>
  <si>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</si>
  <si>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</si>
  <si>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</si>
  <si>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</si>
  <si>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</si>
  <si>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</si>
  <si>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</si>
  <si>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</si>
  <si>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</si>
  <si>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</si>
  <si>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</si>
  <si>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</si>
  <si>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</si>
  <si>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</si>
  <si>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</si>
  <si>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</si>
  <si>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</si>
  <si>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</si>
  <si>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</si>
  <si>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</si>
  <si>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</si>
  <si>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</si>
  <si>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</si>
  <si>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</si>
  <si>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</si>
  <si>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18/07/20 - VENCIMENTO 24/07/20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</si>
</sst>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113172</v>
      </c>
      <c r="C7" s="47">
        <f t="shared" si="0"/>
        <v>96253</v>
      </c>
      <c r="D7" s="47">
        <f t="shared" si="0"/>
        <v>149709</v>
      </c>
      <c r="E7" s="47">
        <f t="shared" si="0"/>
        <v>66195</v>
      </c>
      <c r="F7" s="47">
        <f t="shared" si="0"/>
        <v>81183</v>
      </c>
      <c r="G7" s="47">
        <f t="shared" si="0"/>
        <v>107936</v>
      </c>
      <c r="H7" s="47">
        <f t="shared" si="0"/>
        <v>115839</v>
      </c>
      <c r="I7" s="47">
        <f t="shared" si="0"/>
        <v>134168</v>
      </c>
      <c r="J7" s="47">
        <f t="shared" si="0"/>
        <v>25697</v>
      </c>
      <c r="K7" s="47">
        <f t="shared" si="0"/>
        <v>890152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8882</v>
      </c>
      <c r="C8" s="45">
        <f t="shared" si="1"/>
        <v>9122</v>
      </c>
      <c r="D8" s="45">
        <f t="shared" si="1"/>
        <v>11444</v>
      </c>
      <c r="E8" s="45">
        <f t="shared" si="1"/>
        <v>5372</v>
      </c>
      <c r="F8" s="45">
        <f t="shared" si="1"/>
        <v>5875</v>
      </c>
      <c r="G8" s="45">
        <f t="shared" si="1"/>
        <v>5024</v>
      </c>
      <c r="H8" s="45">
        <f t="shared" si="1"/>
        <v>4502</v>
      </c>
      <c r="I8" s="45">
        <f t="shared" si="1"/>
        <v>8411</v>
      </c>
      <c r="J8" s="45">
        <f t="shared" si="1"/>
        <v>851</v>
      </c>
      <c r="K8" s="38">
        <f>SUM(B8:J8)</f>
        <v>59483</v>
      </c>
      <c r="L8"/>
      <c r="M8"/>
      <c r="N8"/>
    </row>
    <row r="9" spans="1:14" ht="16.5" customHeight="1">
      <c r="A9" s="22" t="s">
        <v>35</v>
      </c>
      <c r="B9" s="45">
        <v>8878</v>
      </c>
      <c r="C9" s="45">
        <v>9121</v>
      </c>
      <c r="D9" s="45">
        <v>11443</v>
      </c>
      <c r="E9" s="45">
        <v>5361</v>
      </c>
      <c r="F9" s="45">
        <v>5870</v>
      </c>
      <c r="G9" s="45">
        <v>5023</v>
      </c>
      <c r="H9" s="45">
        <v>4502</v>
      </c>
      <c r="I9" s="45">
        <v>8404</v>
      </c>
      <c r="J9" s="45">
        <v>851</v>
      </c>
      <c r="K9" s="38">
        <f>SUM(B9:J9)</f>
        <v>59453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1</v>
      </c>
      <c r="D10" s="45">
        <v>1</v>
      </c>
      <c r="E10" s="45">
        <v>11</v>
      </c>
      <c r="F10" s="45">
        <v>5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30</v>
      </c>
      <c r="L10"/>
      <c r="M10"/>
      <c r="N10"/>
    </row>
    <row r="11" spans="1:14" ht="16.5" customHeight="1">
      <c r="A11" s="44" t="s">
        <v>33</v>
      </c>
      <c r="B11" s="43">
        <v>104290</v>
      </c>
      <c r="C11" s="43">
        <v>87131</v>
      </c>
      <c r="D11" s="43">
        <v>138265</v>
      </c>
      <c r="E11" s="43">
        <v>60823</v>
      </c>
      <c r="F11" s="43">
        <v>75308</v>
      </c>
      <c r="G11" s="43">
        <v>102912</v>
      </c>
      <c r="H11" s="43">
        <v>111337</v>
      </c>
      <c r="I11" s="43">
        <v>125757</v>
      </c>
      <c r="J11" s="43">
        <v>24846</v>
      </c>
      <c r="K11" s="38">
        <f>SUM(B11:J11)</f>
        <v>830669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1.402635245146966</v>
      </c>
      <c r="C15" s="39">
        <v>1.744932355195227</v>
      </c>
      <c r="D15" s="39">
        <v>1.302966741060259</v>
      </c>
      <c r="E15" s="39">
        <v>1.439985607060551</v>
      </c>
      <c r="F15" s="39">
        <v>1.549857129623872</v>
      </c>
      <c r="G15" s="39">
        <v>1.44766557963858</v>
      </c>
      <c r="H15" s="39">
        <v>1.439920009688667</v>
      </c>
      <c r="I15" s="39">
        <v>1.517130737689661</v>
      </c>
      <c r="J15" s="39">
        <v>1.495349700580759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530800.36</v>
      </c>
      <c r="C17" s="36">
        <f aca="true" t="shared" si="2" ref="C17:J17">C18+C19+C20+C21+C22+C23+C24</f>
        <v>611873.6299999999</v>
      </c>
      <c r="D17" s="36">
        <f t="shared" si="2"/>
        <v>787369.4500000001</v>
      </c>
      <c r="E17" s="36">
        <f t="shared" si="2"/>
        <v>339608.47000000003</v>
      </c>
      <c r="F17" s="36">
        <f t="shared" si="2"/>
        <v>475810.26999999996</v>
      </c>
      <c r="G17" s="36">
        <f t="shared" si="2"/>
        <v>594624.6699999999</v>
      </c>
      <c r="H17" s="36">
        <f t="shared" si="2"/>
        <v>504762.44999999984</v>
      </c>
      <c r="I17" s="36">
        <f t="shared" si="2"/>
        <v>627655.15</v>
      </c>
      <c r="J17" s="36">
        <f t="shared" si="2"/>
        <v>130550.29999999997</v>
      </c>
      <c r="K17" s="36">
        <f aca="true" t="shared" si="3" ref="K17:K24">SUM(B17:J17)</f>
        <v>4603054.75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384875.34</v>
      </c>
      <c r="C18" s="30">
        <f t="shared" si="4"/>
        <v>359322.07</v>
      </c>
      <c r="D18" s="30">
        <f t="shared" si="4"/>
        <v>619091.63</v>
      </c>
      <c r="E18" s="30">
        <f t="shared" si="4"/>
        <v>238315.24</v>
      </c>
      <c r="F18" s="30">
        <f t="shared" si="4"/>
        <v>309088.04</v>
      </c>
      <c r="G18" s="30">
        <f t="shared" si="4"/>
        <v>415499.63</v>
      </c>
      <c r="H18" s="30">
        <f t="shared" si="4"/>
        <v>355463.56</v>
      </c>
      <c r="I18" s="30">
        <f t="shared" si="4"/>
        <v>415598.8</v>
      </c>
      <c r="J18" s="30">
        <f t="shared" si="4"/>
        <v>90183.62</v>
      </c>
      <c r="K18" s="30">
        <f t="shared" si="3"/>
        <v>3187437.93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154964.38</v>
      </c>
      <c r="C19" s="30">
        <f t="shared" si="5"/>
        <v>267670.64</v>
      </c>
      <c r="D19" s="30">
        <f t="shared" si="5"/>
        <v>187564.17</v>
      </c>
      <c r="E19" s="30">
        <f t="shared" si="5"/>
        <v>104855.28</v>
      </c>
      <c r="F19" s="30">
        <f t="shared" si="5"/>
        <v>169954.26</v>
      </c>
      <c r="G19" s="30">
        <f t="shared" si="5"/>
        <v>186004.88</v>
      </c>
      <c r="H19" s="30">
        <f t="shared" si="5"/>
        <v>156375.53</v>
      </c>
      <c r="I19" s="30">
        <f t="shared" si="5"/>
        <v>214918.91</v>
      </c>
      <c r="J19" s="30">
        <f t="shared" si="5"/>
        <v>44672.43</v>
      </c>
      <c r="K19" s="30">
        <f t="shared" si="3"/>
        <v>1486980.48</v>
      </c>
      <c r="L19"/>
      <c r="M19"/>
      <c r="N19"/>
    </row>
    <row r="20" spans="1:14" ht="16.5" customHeight="1">
      <c r="A20" s="18" t="s">
        <v>28</v>
      </c>
      <c r="B20" s="30">
        <v>17588.78</v>
      </c>
      <c r="C20" s="30">
        <v>16465.94</v>
      </c>
      <c r="D20" s="30">
        <v>15480.01</v>
      </c>
      <c r="E20" s="30">
        <v>14451.59</v>
      </c>
      <c r="F20" s="30">
        <v>17530.87</v>
      </c>
      <c r="G20" s="30">
        <v>17412.82</v>
      </c>
      <c r="H20" s="30">
        <v>16206.32</v>
      </c>
      <c r="I20" s="30">
        <v>25590.81</v>
      </c>
      <c r="J20" s="30">
        <v>4227.99</v>
      </c>
      <c r="K20" s="30">
        <f t="shared" si="3"/>
        <v>144955.13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-3697.6</v>
      </c>
      <c r="F23" s="30">
        <v>0</v>
      </c>
      <c r="G23" s="30">
        <v>0</v>
      </c>
      <c r="H23" s="30">
        <v>-312.18</v>
      </c>
      <c r="I23" s="30">
        <v>0</v>
      </c>
      <c r="J23" s="30">
        <v>0</v>
      </c>
      <c r="K23" s="30">
        <f t="shared" si="3"/>
        <v>-4009.7799999999997</v>
      </c>
      <c r="L23"/>
      <c r="M23"/>
      <c r="N23"/>
    </row>
    <row r="24" spans="1:14" ht="16.5" customHeight="1">
      <c r="A24" s="18" t="s">
        <v>70</v>
      </c>
      <c r="B24" s="30">
        <v>-27952</v>
      </c>
      <c r="C24" s="30">
        <v>-31585.02</v>
      </c>
      <c r="D24" s="30">
        <v>-34766.36</v>
      </c>
      <c r="E24" s="30">
        <v>-15639.9</v>
      </c>
      <c r="F24" s="30">
        <v>-22086.76</v>
      </c>
      <c r="G24" s="30">
        <v>-24292.66</v>
      </c>
      <c r="H24" s="30">
        <v>-22970.78</v>
      </c>
      <c r="I24" s="30">
        <v>-28453.37</v>
      </c>
      <c r="J24" s="30">
        <v>-8533.74</v>
      </c>
      <c r="K24" s="30">
        <f t="shared" si="3"/>
        <v>-216280.59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-39063.2</v>
      </c>
      <c r="C27" s="30">
        <f t="shared" si="6"/>
        <v>-40132.4</v>
      </c>
      <c r="D27" s="30">
        <f t="shared" si="6"/>
        <v>-50349.2</v>
      </c>
      <c r="E27" s="30">
        <f t="shared" si="6"/>
        <v>-23588.4</v>
      </c>
      <c r="F27" s="30">
        <f t="shared" si="6"/>
        <v>-25828</v>
      </c>
      <c r="G27" s="30">
        <f t="shared" si="6"/>
        <v>-22101.2</v>
      </c>
      <c r="H27" s="30">
        <f t="shared" si="6"/>
        <v>-19808.8</v>
      </c>
      <c r="I27" s="30">
        <f t="shared" si="6"/>
        <v>-36977.6</v>
      </c>
      <c r="J27" s="30">
        <f t="shared" si="6"/>
        <v>-3744.4</v>
      </c>
      <c r="K27" s="30">
        <f aca="true" t="shared" si="7" ref="K27:K35">SUM(B27:J27)</f>
        <v>-261593.2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-39063.2</v>
      </c>
      <c r="C28" s="30">
        <f t="shared" si="8"/>
        <v>-40132.4</v>
      </c>
      <c r="D28" s="30">
        <f t="shared" si="8"/>
        <v>-50349.2</v>
      </c>
      <c r="E28" s="30">
        <f t="shared" si="8"/>
        <v>-23588.4</v>
      </c>
      <c r="F28" s="30">
        <f t="shared" si="8"/>
        <v>-25828</v>
      </c>
      <c r="G28" s="30">
        <f t="shared" si="8"/>
        <v>-22101.2</v>
      </c>
      <c r="H28" s="30">
        <f t="shared" si="8"/>
        <v>-19808.8</v>
      </c>
      <c r="I28" s="30">
        <f t="shared" si="8"/>
        <v>-36977.6</v>
      </c>
      <c r="J28" s="30">
        <f t="shared" si="8"/>
        <v>-3744.4</v>
      </c>
      <c r="K28" s="30">
        <f t="shared" si="7"/>
        <v>-261593.2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-39063.2</v>
      </c>
      <c r="C29" s="30">
        <f aca="true" t="shared" si="9" ref="C29:J29">-ROUND((C9)*$E$3,2)</f>
        <v>-40132.4</v>
      </c>
      <c r="D29" s="30">
        <f t="shared" si="9"/>
        <v>-50349.2</v>
      </c>
      <c r="E29" s="30">
        <f t="shared" si="9"/>
        <v>-23588.4</v>
      </c>
      <c r="F29" s="30">
        <f t="shared" si="9"/>
        <v>-25828</v>
      </c>
      <c r="G29" s="30">
        <f t="shared" si="9"/>
        <v>-22101.2</v>
      </c>
      <c r="H29" s="30">
        <f t="shared" si="9"/>
        <v>-19808.8</v>
      </c>
      <c r="I29" s="30">
        <f t="shared" si="9"/>
        <v>-36977.6</v>
      </c>
      <c r="J29" s="30">
        <f t="shared" si="9"/>
        <v>-3744.4</v>
      </c>
      <c r="K29" s="30">
        <f t="shared" si="7"/>
        <v>-261593.2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491737.16</v>
      </c>
      <c r="C47" s="27">
        <f aca="true" t="shared" si="11" ref="C47:J47">IF(C17+C27+C48&lt;0,0,C17+C27+C48)</f>
        <v>571741.2299999999</v>
      </c>
      <c r="D47" s="27">
        <f t="shared" si="11"/>
        <v>737020.2500000001</v>
      </c>
      <c r="E47" s="27">
        <f t="shared" si="11"/>
        <v>316020.07</v>
      </c>
      <c r="F47" s="27">
        <f t="shared" si="11"/>
        <v>449982.26999999996</v>
      </c>
      <c r="G47" s="27">
        <f t="shared" si="11"/>
        <v>572523.47</v>
      </c>
      <c r="H47" s="27">
        <f t="shared" si="11"/>
        <v>484953.64999999985</v>
      </c>
      <c r="I47" s="27">
        <f t="shared" si="11"/>
        <v>590677.55</v>
      </c>
      <c r="J47" s="27">
        <f t="shared" si="11"/>
        <v>126805.89999999998</v>
      </c>
      <c r="K47" s="20">
        <f>SUM(B47:J47)</f>
        <v>4341461.550000001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491737.16</v>
      </c>
      <c r="C53" s="10">
        <f t="shared" si="13"/>
        <v>571741.23</v>
      </c>
      <c r="D53" s="10">
        <f t="shared" si="13"/>
        <v>737020.25</v>
      </c>
      <c r="E53" s="10">
        <f t="shared" si="13"/>
        <v>316020.06</v>
      </c>
      <c r="F53" s="10">
        <f t="shared" si="13"/>
        <v>449982.27</v>
      </c>
      <c r="G53" s="10">
        <f t="shared" si="13"/>
        <v>572523.47</v>
      </c>
      <c r="H53" s="10">
        <f t="shared" si="13"/>
        <v>484953.64</v>
      </c>
      <c r="I53" s="10">
        <f>SUM(I54:I66)</f>
        <v>590677.55</v>
      </c>
      <c r="J53" s="10">
        <f t="shared" si="13"/>
        <v>126805.9</v>
      </c>
      <c r="K53" s="5">
        <f>SUM(K54:K66)</f>
        <v>4341461.53</v>
      </c>
      <c r="L53" s="9"/>
    </row>
    <row r="54" spans="1:11" ht="16.5" customHeight="1">
      <c r="A54" s="7" t="s">
        <v>60</v>
      </c>
      <c r="B54" s="8">
        <v>428794.8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428794.8</v>
      </c>
    </row>
    <row r="55" spans="1:11" ht="16.5" customHeight="1">
      <c r="A55" s="7" t="s">
        <v>61</v>
      </c>
      <c r="B55" s="8">
        <v>62942.36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62942.36</v>
      </c>
    </row>
    <row r="56" spans="1:11" ht="16.5" customHeight="1">
      <c r="A56" s="7" t="s">
        <v>4</v>
      </c>
      <c r="B56" s="6">
        <v>0</v>
      </c>
      <c r="C56" s="8">
        <v>571741.23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571741.23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737020.25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737020.25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316020.06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316020.06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449982.27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449982.27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572523.47</v>
      </c>
      <c r="H60" s="6">
        <v>0</v>
      </c>
      <c r="I60" s="6">
        <v>0</v>
      </c>
      <c r="J60" s="6">
        <v>0</v>
      </c>
      <c r="K60" s="5">
        <f t="shared" si="14"/>
        <v>572523.47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484953.64</v>
      </c>
      <c r="I61" s="6">
        <v>0</v>
      </c>
      <c r="J61" s="6">
        <v>0</v>
      </c>
      <c r="K61" s="5">
        <f t="shared" si="14"/>
        <v>484953.64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215951.71</v>
      </c>
      <c r="J63" s="6">
        <v>0</v>
      </c>
      <c r="K63" s="5">
        <f t="shared" si="14"/>
        <v>215951.71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374725.84</v>
      </c>
      <c r="J64" s="6">
        <v>0</v>
      </c>
      <c r="K64" s="5">
        <f t="shared" si="14"/>
        <v>374725.84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126805.9</v>
      </c>
      <c r="K65" s="5">
        <f t="shared" si="14"/>
        <v>126805.9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2020-07-24T11:48:11Z</dcterms:modified>
  <cp:category/>
  <cp:version/>
  <cp:contentType/>
  <cp:contentStatus/>
</cp:coreProperties>
</file>