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<sst xmlns="http://schemas.openxmlformats.org/spreadsheetml/2006/main" count="74" uniqueCount="73">
  <si>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</si>
  <si>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</si>
  <si>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</si>
  <si>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</si>
  <si>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</si>
  <si>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</si>
  <si>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</si>
  <si>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</si>
  <si>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</si>
  <si>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</si>
  <si>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</si>
  <si>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</si>
  <si>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</si>
  <si>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</si>
  <si>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</si>
  <si>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</si>
  <si>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</si>
  <si>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</si>
  <si>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</si>
  <si>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</si>
  <si>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</si>
  <si>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</si>
  <si>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</si>
  <si>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</si>
  <si>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</si>
  <si>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</si>
  <si>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</si>
  <si>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</si>
  <si>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</si>
  <si>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</si>
  <si>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</si>
  <si>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</si>
  <si>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</si>
  <si>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</si>
  <si>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</si>
  <si>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</si>
  <si>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</si>
  <si>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</si>
  <si>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</si>
  <si>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</si>
  <si>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</si>
  <si>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</si>
  <si>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</si>
  <si>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</si>
  <si>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</si>
  <si>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</si>
  <si>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</si>
  <si>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</si>
  <si>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</si>
  <si>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</si>
  <si>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</si>
  <si>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</si>
  <si>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</si>
  <si>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</si>
  <si>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</si>
  <si>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</si>
  <si>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</si>
  <si>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</si>
  <si>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</si>
  <si>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</si>
  <si>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</si>
  <si>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</si>
  <si>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</si>
  <si>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</si>
  <si>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</si>
  <si>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</si>
  <si>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</si>
  <si>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</si>
  <si>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</si>
  <si>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</si>
  <si>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</si>
  <si>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</si>
  <si>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14/07/20 - VENCIMENTO 21/07/20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</si>
</sst>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177788</v>
      </c>
      <c r="C7" s="47">
        <f t="shared" si="0"/>
        <v>157963</v>
      </c>
      <c r="D7" s="47">
        <f t="shared" si="0"/>
        <v>227135</v>
      </c>
      <c r="E7" s="47">
        <f t="shared" si="0"/>
        <v>113268</v>
      </c>
      <c r="F7" s="47">
        <f t="shared" si="0"/>
        <v>122756</v>
      </c>
      <c r="G7" s="47">
        <f t="shared" si="0"/>
        <v>156103</v>
      </c>
      <c r="H7" s="47">
        <f t="shared" si="0"/>
        <v>167263</v>
      </c>
      <c r="I7" s="47">
        <f t="shared" si="0"/>
        <v>213304</v>
      </c>
      <c r="J7" s="47">
        <f t="shared" si="0"/>
        <v>51905</v>
      </c>
      <c r="K7" s="47">
        <f t="shared" si="0"/>
        <v>1387485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10783</v>
      </c>
      <c r="C8" s="45">
        <f t="shared" si="1"/>
        <v>10382</v>
      </c>
      <c r="D8" s="45">
        <f t="shared" si="1"/>
        <v>12767</v>
      </c>
      <c r="E8" s="45">
        <f t="shared" si="1"/>
        <v>6844</v>
      </c>
      <c r="F8" s="45">
        <f t="shared" si="1"/>
        <v>8065</v>
      </c>
      <c r="G8" s="45">
        <f t="shared" si="1"/>
        <v>5528</v>
      </c>
      <c r="H8" s="45">
        <f t="shared" si="1"/>
        <v>4900</v>
      </c>
      <c r="I8" s="45">
        <f t="shared" si="1"/>
        <v>10984</v>
      </c>
      <c r="J8" s="45">
        <f t="shared" si="1"/>
        <v>1432</v>
      </c>
      <c r="K8" s="38">
        <f>SUM(B8:J8)</f>
        <v>71685</v>
      </c>
      <c r="L8"/>
      <c r="M8"/>
      <c r="N8"/>
    </row>
    <row r="9" spans="1:14" ht="16.5" customHeight="1">
      <c r="A9" s="22" t="s">
        <v>35</v>
      </c>
      <c r="B9" s="45">
        <v>10776</v>
      </c>
      <c r="C9" s="45">
        <v>10381</v>
      </c>
      <c r="D9" s="45">
        <v>12767</v>
      </c>
      <c r="E9" s="45">
        <v>6837</v>
      </c>
      <c r="F9" s="45">
        <v>8061</v>
      </c>
      <c r="G9" s="45">
        <v>5527</v>
      </c>
      <c r="H9" s="45">
        <v>4900</v>
      </c>
      <c r="I9" s="45">
        <v>10975</v>
      </c>
      <c r="J9" s="45">
        <v>1432</v>
      </c>
      <c r="K9" s="38">
        <f>SUM(B9:J9)</f>
        <v>71656</v>
      </c>
      <c r="L9"/>
      <c r="M9"/>
      <c r="N9"/>
    </row>
    <row r="10" spans="1:14" ht="16.5" customHeight="1">
      <c r="A10" s="22" t="s">
        <v>34</v>
      </c>
      <c r="B10" s="45">
        <v>7</v>
      </c>
      <c r="C10" s="45">
        <v>1</v>
      </c>
      <c r="D10" s="45">
        <v>0</v>
      </c>
      <c r="E10" s="45">
        <v>7</v>
      </c>
      <c r="F10" s="45">
        <v>4</v>
      </c>
      <c r="G10" s="45">
        <v>1</v>
      </c>
      <c r="H10" s="45">
        <v>0</v>
      </c>
      <c r="I10" s="45">
        <v>9</v>
      </c>
      <c r="J10" s="45">
        <v>0</v>
      </c>
      <c r="K10" s="38">
        <f>SUM(B10:J10)</f>
        <v>29</v>
      </c>
      <c r="L10"/>
      <c r="M10"/>
      <c r="N10"/>
    </row>
    <row r="11" spans="1:14" ht="16.5" customHeight="1">
      <c r="A11" s="44" t="s">
        <v>33</v>
      </c>
      <c r="B11" s="43">
        <v>167005</v>
      </c>
      <c r="C11" s="43">
        <v>147581</v>
      </c>
      <c r="D11" s="43">
        <v>214368</v>
      </c>
      <c r="E11" s="43">
        <v>106424</v>
      </c>
      <c r="F11" s="43">
        <v>114691</v>
      </c>
      <c r="G11" s="43">
        <v>150575</v>
      </c>
      <c r="H11" s="43">
        <v>162363</v>
      </c>
      <c r="I11" s="43">
        <v>202320</v>
      </c>
      <c r="J11" s="43">
        <v>50473</v>
      </c>
      <c r="K11" s="38">
        <f>SUM(B11:J11)</f>
        <v>1315800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1.440620513527183</v>
      </c>
      <c r="C15" s="39">
        <v>1.785974846694235</v>
      </c>
      <c r="D15" s="39">
        <v>1.351128979623707</v>
      </c>
      <c r="E15" s="39">
        <v>1.660449767992284</v>
      </c>
      <c r="F15" s="39">
        <v>1.644487625705357</v>
      </c>
      <c r="G15" s="39">
        <v>1.47665728472184</v>
      </c>
      <c r="H15" s="39">
        <v>1.513214059076061</v>
      </c>
      <c r="I15" s="39">
        <v>1.566157137523269</v>
      </c>
      <c r="J15" s="39">
        <v>1.587526183161672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868299.38</v>
      </c>
      <c r="C17" s="36">
        <f aca="true" t="shared" si="2" ref="C17:J17">C18+C19+C20+C21+C22+C23+C24</f>
        <v>1045846.19</v>
      </c>
      <c r="D17" s="36">
        <f t="shared" si="2"/>
        <v>1258095.34</v>
      </c>
      <c r="E17" s="36">
        <f t="shared" si="2"/>
        <v>677573.4700000001</v>
      </c>
      <c r="F17" s="36">
        <f t="shared" si="2"/>
        <v>767638.2799999999</v>
      </c>
      <c r="G17" s="36">
        <f t="shared" si="2"/>
        <v>880575.47</v>
      </c>
      <c r="H17" s="36">
        <f t="shared" si="2"/>
        <v>773539.44</v>
      </c>
      <c r="I17" s="36">
        <f t="shared" si="2"/>
        <v>1047773.18</v>
      </c>
      <c r="J17" s="36">
        <f t="shared" si="2"/>
        <v>288699.52999999997</v>
      </c>
      <c r="K17" s="36">
        <f aca="true" t="shared" si="3" ref="K17:K24">SUM(B17:J17)</f>
        <v>7608040.28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604621.43</v>
      </c>
      <c r="C18" s="30">
        <f t="shared" si="4"/>
        <v>589691.68</v>
      </c>
      <c r="D18" s="30">
        <f t="shared" si="4"/>
        <v>939271.37</v>
      </c>
      <c r="E18" s="30">
        <f t="shared" si="4"/>
        <v>407787.45</v>
      </c>
      <c r="F18" s="30">
        <f t="shared" si="4"/>
        <v>467368.92</v>
      </c>
      <c r="G18" s="30">
        <f t="shared" si="4"/>
        <v>600918.5</v>
      </c>
      <c r="H18" s="30">
        <f t="shared" si="4"/>
        <v>513263.24</v>
      </c>
      <c r="I18" s="30">
        <f t="shared" si="4"/>
        <v>660730.47</v>
      </c>
      <c r="J18" s="30">
        <f t="shared" si="4"/>
        <v>182160.6</v>
      </c>
      <c r="K18" s="30">
        <f t="shared" si="3"/>
        <v>4965813.659999999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266408.6</v>
      </c>
      <c r="C19" s="30">
        <f t="shared" si="5"/>
        <v>463482.83</v>
      </c>
      <c r="D19" s="30">
        <f t="shared" si="5"/>
        <v>329805.4</v>
      </c>
      <c r="E19" s="30">
        <f t="shared" si="5"/>
        <v>269323.13</v>
      </c>
      <c r="F19" s="30">
        <f t="shared" si="5"/>
        <v>301213.49</v>
      </c>
      <c r="G19" s="30">
        <f t="shared" si="5"/>
        <v>286432.18</v>
      </c>
      <c r="H19" s="30">
        <f t="shared" si="5"/>
        <v>263413.91</v>
      </c>
      <c r="I19" s="30">
        <f t="shared" si="5"/>
        <v>374077.27</v>
      </c>
      <c r="J19" s="30">
        <f t="shared" si="5"/>
        <v>107024.12</v>
      </c>
      <c r="K19" s="30">
        <f t="shared" si="3"/>
        <v>2661180.93</v>
      </c>
      <c r="L19"/>
      <c r="M19"/>
      <c r="N19"/>
    </row>
    <row r="20" spans="1:14" ht="16.5" customHeight="1">
      <c r="A20" s="18" t="s">
        <v>28</v>
      </c>
      <c r="B20" s="30">
        <v>23939.08</v>
      </c>
      <c r="C20" s="30">
        <v>24256.7</v>
      </c>
      <c r="D20" s="30">
        <v>23789.86</v>
      </c>
      <c r="E20" s="30">
        <v>17221.23</v>
      </c>
      <c r="F20" s="30">
        <v>19825.05</v>
      </c>
      <c r="G20" s="30">
        <v>17513.99</v>
      </c>
      <c r="H20" s="30">
        <v>20117.61</v>
      </c>
      <c r="I20" s="30">
        <v>41418.81</v>
      </c>
      <c r="J20" s="30">
        <v>8051.01</v>
      </c>
      <c r="K20" s="30">
        <f t="shared" si="3"/>
        <v>196133.34000000003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3971.58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-107.48</v>
      </c>
      <c r="C23" s="30">
        <v>0</v>
      </c>
      <c r="D23" s="30">
        <v>0</v>
      </c>
      <c r="E23" s="30">
        <v>-462.2</v>
      </c>
      <c r="F23" s="30">
        <v>0</v>
      </c>
      <c r="G23" s="30">
        <v>0</v>
      </c>
      <c r="H23" s="30">
        <v>-208.12</v>
      </c>
      <c r="I23" s="30">
        <v>0</v>
      </c>
      <c r="J23" s="30">
        <v>0</v>
      </c>
      <c r="K23" s="30">
        <f t="shared" si="3"/>
        <v>-777.8</v>
      </c>
      <c r="L23"/>
      <c r="M23"/>
      <c r="N23"/>
    </row>
    <row r="24" spans="1:14" ht="16.5" customHeight="1">
      <c r="A24" s="18" t="s">
        <v>70</v>
      </c>
      <c r="B24" s="30">
        <v>-27886.11</v>
      </c>
      <c r="C24" s="30">
        <v>-31585.02</v>
      </c>
      <c r="D24" s="30">
        <v>-34771.29</v>
      </c>
      <c r="E24" s="30">
        <v>-17620</v>
      </c>
      <c r="F24" s="30">
        <v>-22093.04</v>
      </c>
      <c r="G24" s="30">
        <v>-24289.2</v>
      </c>
      <c r="H24" s="30">
        <v>-23047.2</v>
      </c>
      <c r="I24" s="30">
        <v>-28453.37</v>
      </c>
      <c r="J24" s="30">
        <v>-8536.2</v>
      </c>
      <c r="K24" s="30">
        <f t="shared" si="3"/>
        <v>-218281.43000000005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-159274.93</v>
      </c>
      <c r="C27" s="30">
        <f t="shared" si="6"/>
        <v>-47890.8</v>
      </c>
      <c r="D27" s="30">
        <f t="shared" si="6"/>
        <v>-83343.47</v>
      </c>
      <c r="E27" s="30">
        <f t="shared" si="6"/>
        <v>-144643.24</v>
      </c>
      <c r="F27" s="30">
        <f t="shared" si="6"/>
        <v>-35468.4</v>
      </c>
      <c r="G27" s="30">
        <f t="shared" si="6"/>
        <v>-170291.52000000002</v>
      </c>
      <c r="H27" s="30">
        <f t="shared" si="6"/>
        <v>-47016.100000000006</v>
      </c>
      <c r="I27" s="30">
        <f t="shared" si="6"/>
        <v>-88015.81</v>
      </c>
      <c r="J27" s="30">
        <f t="shared" si="6"/>
        <v>-18556.36</v>
      </c>
      <c r="K27" s="30">
        <f aca="true" t="shared" si="7" ref="K27:K35">SUM(B27:J27)</f>
        <v>-794500.63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-159274.93</v>
      </c>
      <c r="C28" s="30">
        <f t="shared" si="8"/>
        <v>-47890.8</v>
      </c>
      <c r="D28" s="30">
        <f t="shared" si="8"/>
        <v>-83343.47</v>
      </c>
      <c r="E28" s="30">
        <f t="shared" si="8"/>
        <v>-144643.24</v>
      </c>
      <c r="F28" s="30">
        <f t="shared" si="8"/>
        <v>-35468.4</v>
      </c>
      <c r="G28" s="30">
        <f t="shared" si="8"/>
        <v>-170291.52000000002</v>
      </c>
      <c r="H28" s="30">
        <f t="shared" si="8"/>
        <v>-47016.100000000006</v>
      </c>
      <c r="I28" s="30">
        <f t="shared" si="8"/>
        <v>-88015.81</v>
      </c>
      <c r="J28" s="30">
        <f t="shared" si="8"/>
        <v>-18556.36</v>
      </c>
      <c r="K28" s="30">
        <f t="shared" si="7"/>
        <v>-794500.63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-47414.4</v>
      </c>
      <c r="C29" s="30">
        <f aca="true" t="shared" si="9" ref="C29:J29">-ROUND((C9)*$E$3,2)</f>
        <v>-45676.4</v>
      </c>
      <c r="D29" s="30">
        <f t="shared" si="9"/>
        <v>-56174.8</v>
      </c>
      <c r="E29" s="30">
        <f t="shared" si="9"/>
        <v>-30082.8</v>
      </c>
      <c r="F29" s="30">
        <f t="shared" si="9"/>
        <v>-35468.4</v>
      </c>
      <c r="G29" s="30">
        <f t="shared" si="9"/>
        <v>-24318.8</v>
      </c>
      <c r="H29" s="30">
        <f t="shared" si="9"/>
        <v>-21560</v>
      </c>
      <c r="I29" s="30">
        <f t="shared" si="9"/>
        <v>-48290</v>
      </c>
      <c r="J29" s="30">
        <f t="shared" si="9"/>
        <v>-6300.8</v>
      </c>
      <c r="K29" s="30">
        <f t="shared" si="7"/>
        <v>-315286.39999999997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-92.4</v>
      </c>
      <c r="C31" s="30">
        <v>-30.8</v>
      </c>
      <c r="D31" s="30">
        <v>-92.4</v>
      </c>
      <c r="E31" s="30">
        <v>-215.6</v>
      </c>
      <c r="F31" s="26">
        <v>0</v>
      </c>
      <c r="G31" s="30">
        <v>-30.8</v>
      </c>
      <c r="H31" s="30">
        <v>-8.27</v>
      </c>
      <c r="I31" s="30">
        <v>-12.92</v>
      </c>
      <c r="J31" s="30">
        <v>-3.98</v>
      </c>
      <c r="K31" s="30">
        <f t="shared" si="7"/>
        <v>-487.1700000000001</v>
      </c>
      <c r="L31"/>
      <c r="M31"/>
      <c r="N31"/>
    </row>
    <row r="32" spans="1:14" ht="16.5" customHeight="1">
      <c r="A32" s="25" t="s">
        <v>21</v>
      </c>
      <c r="B32" s="30">
        <v>-111768.13</v>
      </c>
      <c r="C32" s="30">
        <v>-2183.6</v>
      </c>
      <c r="D32" s="30">
        <v>-27076.27</v>
      </c>
      <c r="E32" s="30">
        <v>-114344.84</v>
      </c>
      <c r="F32" s="26">
        <v>0</v>
      </c>
      <c r="G32" s="30">
        <v>-145941.92</v>
      </c>
      <c r="H32" s="30">
        <v>-25447.83</v>
      </c>
      <c r="I32" s="30">
        <v>-39712.89</v>
      </c>
      <c r="J32" s="30">
        <v>-12251.58</v>
      </c>
      <c r="K32" s="30">
        <f t="shared" si="7"/>
        <v>-478727.06000000006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0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0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709024.45</v>
      </c>
      <c r="C47" s="27">
        <f aca="true" t="shared" si="11" ref="C47:J47">IF(C17+C27+C48&lt;0,0,C17+C27+C48)</f>
        <v>997955.3899999999</v>
      </c>
      <c r="D47" s="27">
        <f t="shared" si="11"/>
        <v>1174751.87</v>
      </c>
      <c r="E47" s="27">
        <f t="shared" si="11"/>
        <v>532930.2300000001</v>
      </c>
      <c r="F47" s="27">
        <f t="shared" si="11"/>
        <v>732169.8799999999</v>
      </c>
      <c r="G47" s="27">
        <f t="shared" si="11"/>
        <v>710283.95</v>
      </c>
      <c r="H47" s="27">
        <f t="shared" si="11"/>
        <v>726523.34</v>
      </c>
      <c r="I47" s="27">
        <f t="shared" si="11"/>
        <v>959757.3700000001</v>
      </c>
      <c r="J47" s="27">
        <f t="shared" si="11"/>
        <v>270143.17</v>
      </c>
      <c r="K47" s="20">
        <f>SUM(B47:J47)</f>
        <v>6813539.649999999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709024.46</v>
      </c>
      <c r="C53" s="10">
        <f t="shared" si="13"/>
        <v>997955.38</v>
      </c>
      <c r="D53" s="10">
        <f t="shared" si="13"/>
        <v>1174751.86</v>
      </c>
      <c r="E53" s="10">
        <f t="shared" si="13"/>
        <v>532930.23</v>
      </c>
      <c r="F53" s="10">
        <f t="shared" si="13"/>
        <v>732169.87</v>
      </c>
      <c r="G53" s="10">
        <f t="shared" si="13"/>
        <v>710283.95</v>
      </c>
      <c r="H53" s="10">
        <f t="shared" si="13"/>
        <v>726523.34</v>
      </c>
      <c r="I53" s="10">
        <f>SUM(I54:I66)</f>
        <v>959757.3800000001</v>
      </c>
      <c r="J53" s="10">
        <f t="shared" si="13"/>
        <v>270143.17</v>
      </c>
      <c r="K53" s="5">
        <f>SUM(K54:K66)</f>
        <v>6813539.64</v>
      </c>
      <c r="L53" s="9"/>
    </row>
    <row r="54" spans="1:11" ht="16.5" customHeight="1">
      <c r="A54" s="7" t="s">
        <v>60</v>
      </c>
      <c r="B54" s="8">
        <v>618765.65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618765.65</v>
      </c>
    </row>
    <row r="55" spans="1:11" ht="16.5" customHeight="1">
      <c r="A55" s="7" t="s">
        <v>61</v>
      </c>
      <c r="B55" s="8">
        <v>90258.81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90258.81</v>
      </c>
    </row>
    <row r="56" spans="1:11" ht="16.5" customHeight="1">
      <c r="A56" s="7" t="s">
        <v>4</v>
      </c>
      <c r="B56" s="6">
        <v>0</v>
      </c>
      <c r="C56" s="8">
        <v>997955.38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997955.38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1174751.86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1174751.86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532930.23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532930.23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732169.87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732169.87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710283.95</v>
      </c>
      <c r="H60" s="6">
        <v>0</v>
      </c>
      <c r="I60" s="6">
        <v>0</v>
      </c>
      <c r="J60" s="6">
        <v>0</v>
      </c>
      <c r="K60" s="5">
        <f t="shared" si="14"/>
        <v>710283.95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726523.34</v>
      </c>
      <c r="I61" s="6">
        <v>0</v>
      </c>
      <c r="J61" s="6">
        <v>0</v>
      </c>
      <c r="K61" s="5">
        <f t="shared" si="14"/>
        <v>726523.34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346760.34</v>
      </c>
      <c r="J63" s="6">
        <v>0</v>
      </c>
      <c r="K63" s="5">
        <f t="shared" si="14"/>
        <v>346760.34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612997.04</v>
      </c>
      <c r="J64" s="6">
        <v>0</v>
      </c>
      <c r="K64" s="5">
        <f t="shared" si="14"/>
        <v>612997.04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270143.17</v>
      </c>
      <c r="K65" s="5">
        <f t="shared" si="14"/>
        <v>270143.17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2020-07-21T00:25:07Z</dcterms:modified>
  <cp:category/>
  <cp:version/>
  <cp:contentType/>
  <cp:contentStatus/>
</cp:coreProperties>
</file>