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<sst xmlns="http://schemas.openxmlformats.org/spreadsheetml/2006/main" count="74" uniqueCount="73">
  <si>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</si>
  <si>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</si>
  <si>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</si>
  <si>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</si>
  <si>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</si>
  <si>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</si>
  <si>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</si>
  <si>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</si>
  <si>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</si>
  <si>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</si>
  <si>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</si>
  <si>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</si>
  <si>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</si>
  <si>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</si>
  <si>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</si>
  <si>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</si>
  <si>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</si>
  <si>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</si>
  <si>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</si>
  <si>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</si>
  <si>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</si>
  <si>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</si>
  <si>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</si>
  <si>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</si>
  <si>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</si>
  <si>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</si>
  <si>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</si>
  <si>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</si>
  <si>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</si>
  <si>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</si>
  <si>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</si>
  <si>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</si>
  <si>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</si>
  <si>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</si>
  <si>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</si>
  <si>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</si>
  <si>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</si>
  <si>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</si>
  <si>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</si>
  <si>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</si>
  <si>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</si>
  <si>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</si>
  <si>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</si>
  <si>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</si>
  <si>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</si>
  <si>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</si>
  <si>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</si>
  <si>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</si>
  <si>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</si>
  <si>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</si>
  <si>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</si>
  <si>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</si>
  <si>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</si>
  <si>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</si>
  <si>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</si>
  <si>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</si>
  <si>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</si>
  <si>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</si>
  <si>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</si>
  <si>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</si>
  <si>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</si>
  <si>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</si>
  <si>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</si>
  <si>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</si>
  <si>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</si>
  <si>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</si>
  <si>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</si>
  <si>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</si>
  <si>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</si>
  <si>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</si>
  <si>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</si>
  <si>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</si>
  <si>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12/07/20 - VENCIMENTO 17/07/20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</si>
</sst>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54012</v>
      </c>
      <c r="C7" s="47">
        <f t="shared" si="0"/>
        <v>42525</v>
      </c>
      <c r="D7" s="47">
        <f t="shared" si="0"/>
        <v>67877</v>
      </c>
      <c r="E7" s="47">
        <f t="shared" si="0"/>
        <v>31644</v>
      </c>
      <c r="F7" s="47">
        <f t="shared" si="0"/>
        <v>43124</v>
      </c>
      <c r="G7" s="47">
        <f t="shared" si="0"/>
        <v>53925</v>
      </c>
      <c r="H7" s="47">
        <f t="shared" si="0"/>
        <v>61017</v>
      </c>
      <c r="I7" s="47">
        <f t="shared" si="0"/>
        <v>71476</v>
      </c>
      <c r="J7" s="47">
        <f t="shared" si="0"/>
        <v>14186</v>
      </c>
      <c r="K7" s="47">
        <f t="shared" si="0"/>
        <v>439786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4188</v>
      </c>
      <c r="C8" s="45">
        <f t="shared" si="1"/>
        <v>3964</v>
      </c>
      <c r="D8" s="45">
        <f t="shared" si="1"/>
        <v>5729</v>
      </c>
      <c r="E8" s="45">
        <f t="shared" si="1"/>
        <v>2786</v>
      </c>
      <c r="F8" s="45">
        <f t="shared" si="1"/>
        <v>3176</v>
      </c>
      <c r="G8" s="45">
        <f t="shared" si="1"/>
        <v>2877</v>
      </c>
      <c r="H8" s="45">
        <f t="shared" si="1"/>
        <v>2698</v>
      </c>
      <c r="I8" s="45">
        <f t="shared" si="1"/>
        <v>4594</v>
      </c>
      <c r="J8" s="45">
        <f t="shared" si="1"/>
        <v>394</v>
      </c>
      <c r="K8" s="38">
        <f>SUM(B8:J8)</f>
        <v>30406</v>
      </c>
      <c r="L8"/>
      <c r="M8"/>
      <c r="N8"/>
    </row>
    <row r="9" spans="1:14" ht="16.5" customHeight="1">
      <c r="A9" s="22" t="s">
        <v>35</v>
      </c>
      <c r="B9" s="45">
        <v>4187</v>
      </c>
      <c r="C9" s="45">
        <v>3962</v>
      </c>
      <c r="D9" s="45">
        <v>5729</v>
      </c>
      <c r="E9" s="45">
        <v>2784</v>
      </c>
      <c r="F9" s="45">
        <v>3173</v>
      </c>
      <c r="G9" s="45">
        <v>2877</v>
      </c>
      <c r="H9" s="45">
        <v>2698</v>
      </c>
      <c r="I9" s="45">
        <v>4592</v>
      </c>
      <c r="J9" s="45">
        <v>394</v>
      </c>
      <c r="K9" s="38">
        <f>SUM(B9:J9)</f>
        <v>30396</v>
      </c>
      <c r="L9"/>
      <c r="M9"/>
      <c r="N9"/>
    </row>
    <row r="10" spans="1:14" ht="16.5" customHeight="1">
      <c r="A10" s="22" t="s">
        <v>34</v>
      </c>
      <c r="B10" s="45">
        <v>1</v>
      </c>
      <c r="C10" s="45">
        <v>2</v>
      </c>
      <c r="D10" s="45">
        <v>0</v>
      </c>
      <c r="E10" s="45">
        <v>2</v>
      </c>
      <c r="F10" s="45">
        <v>3</v>
      </c>
      <c r="G10" s="45">
        <v>0</v>
      </c>
      <c r="H10" s="45">
        <v>0</v>
      </c>
      <c r="I10" s="45">
        <v>2</v>
      </c>
      <c r="J10" s="45">
        <v>0</v>
      </c>
      <c r="K10" s="38">
        <f>SUM(B10:J10)</f>
        <v>10</v>
      </c>
      <c r="L10"/>
      <c r="M10"/>
      <c r="N10"/>
    </row>
    <row r="11" spans="1:14" ht="16.5" customHeight="1">
      <c r="A11" s="44" t="s">
        <v>33</v>
      </c>
      <c r="B11" s="43">
        <v>49824</v>
      </c>
      <c r="C11" s="43">
        <v>38561</v>
      </c>
      <c r="D11" s="43">
        <v>62148</v>
      </c>
      <c r="E11" s="43">
        <v>28858</v>
      </c>
      <c r="F11" s="43">
        <v>39948</v>
      </c>
      <c r="G11" s="43">
        <v>51048</v>
      </c>
      <c r="H11" s="43">
        <v>58319</v>
      </c>
      <c r="I11" s="43">
        <v>66882</v>
      </c>
      <c r="J11" s="43">
        <v>13792</v>
      </c>
      <c r="K11" s="38">
        <f>SUM(B11:J11)</f>
        <v>409380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1.643950230817661</v>
      </c>
      <c r="C15" s="39">
        <v>2.180689467238604</v>
      </c>
      <c r="D15" s="39">
        <v>1.575113499073173</v>
      </c>
      <c r="E15" s="39">
        <v>1.686560725644952</v>
      </c>
      <c r="F15" s="39">
        <v>1.954097901252448</v>
      </c>
      <c r="G15" s="39">
        <v>1.815802402724304</v>
      </c>
      <c r="H15" s="39">
        <v>1.793040786289721</v>
      </c>
      <c r="I15" s="39">
        <v>1.846783438390922</v>
      </c>
      <c r="J15" s="39">
        <v>1.886858667003329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290031.51</v>
      </c>
      <c r="C17" s="36">
        <f aca="true" t="shared" si="2" ref="C17:J17">C18+C19+C20+C21+C22+C23+C24</f>
        <v>332610.69</v>
      </c>
      <c r="D17" s="36">
        <f t="shared" si="2"/>
        <v>421216.8</v>
      </c>
      <c r="E17" s="36">
        <f t="shared" si="2"/>
        <v>185365.33999999997</v>
      </c>
      <c r="F17" s="36">
        <f t="shared" si="2"/>
        <v>313682.59</v>
      </c>
      <c r="G17" s="36">
        <f t="shared" si="2"/>
        <v>360369.31000000006</v>
      </c>
      <c r="H17" s="36">
        <f t="shared" si="2"/>
        <v>325128.95</v>
      </c>
      <c r="I17" s="36">
        <f t="shared" si="2"/>
        <v>408209.42</v>
      </c>
      <c r="J17" s="36">
        <f t="shared" si="2"/>
        <v>91659.26999999999</v>
      </c>
      <c r="K17" s="36">
        <f aca="true" t="shared" si="3" ref="K17:K24">SUM(B17:J17)</f>
        <v>2728273.88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183684.01</v>
      </c>
      <c r="C18" s="30">
        <f t="shared" si="4"/>
        <v>158750.08</v>
      </c>
      <c r="D18" s="30">
        <f t="shared" si="4"/>
        <v>280691.76</v>
      </c>
      <c r="E18" s="30">
        <f t="shared" si="4"/>
        <v>113924.73</v>
      </c>
      <c r="F18" s="30">
        <f t="shared" si="4"/>
        <v>164186.01</v>
      </c>
      <c r="G18" s="30">
        <f t="shared" si="4"/>
        <v>207584.29</v>
      </c>
      <c r="H18" s="30">
        <f t="shared" si="4"/>
        <v>187236.77</v>
      </c>
      <c r="I18" s="30">
        <f t="shared" si="4"/>
        <v>221404.06</v>
      </c>
      <c r="J18" s="30">
        <f t="shared" si="4"/>
        <v>49785.77</v>
      </c>
      <c r="K18" s="30">
        <f t="shared" si="3"/>
        <v>1567247.48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118283.36</v>
      </c>
      <c r="C19" s="30">
        <f t="shared" si="5"/>
        <v>187434.55</v>
      </c>
      <c r="D19" s="30">
        <f t="shared" si="5"/>
        <v>161429.62</v>
      </c>
      <c r="E19" s="30">
        <f t="shared" si="5"/>
        <v>78216.25</v>
      </c>
      <c r="F19" s="30">
        <f t="shared" si="5"/>
        <v>156649.53</v>
      </c>
      <c r="G19" s="30">
        <f t="shared" si="5"/>
        <v>169347.76</v>
      </c>
      <c r="H19" s="30">
        <f t="shared" si="5"/>
        <v>148486.4</v>
      </c>
      <c r="I19" s="30">
        <f t="shared" si="5"/>
        <v>187481.29</v>
      </c>
      <c r="J19" s="30">
        <f t="shared" si="5"/>
        <v>44152.94</v>
      </c>
      <c r="K19" s="30">
        <f t="shared" si="3"/>
        <v>1251481.7</v>
      </c>
      <c r="L19"/>
      <c r="M19"/>
      <c r="N19"/>
    </row>
    <row r="20" spans="1:14" ht="16.5" customHeight="1">
      <c r="A20" s="18" t="s">
        <v>28</v>
      </c>
      <c r="B20" s="30">
        <v>14713.92</v>
      </c>
      <c r="C20" s="30">
        <v>18011.08</v>
      </c>
      <c r="D20" s="30">
        <v>13846.99</v>
      </c>
      <c r="E20" s="30">
        <v>11269.84</v>
      </c>
      <c r="F20" s="30">
        <v>13613.09</v>
      </c>
      <c r="G20" s="30">
        <v>7736.84</v>
      </c>
      <c r="H20" s="30">
        <v>12579.38</v>
      </c>
      <c r="I20" s="30">
        <v>27765.23</v>
      </c>
      <c r="J20" s="30">
        <v>6255.53</v>
      </c>
      <c r="K20" s="30">
        <f t="shared" si="3"/>
        <v>125791.9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-107.48</v>
      </c>
      <c r="C23" s="30">
        <v>0</v>
      </c>
      <c r="D23" s="30">
        <v>0</v>
      </c>
      <c r="E23" s="30">
        <v>-3813.15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-3920.63</v>
      </c>
      <c r="L23"/>
      <c r="M23"/>
      <c r="N23"/>
    </row>
    <row r="24" spans="1:14" ht="16.5" customHeight="1">
      <c r="A24" s="18" t="s">
        <v>70</v>
      </c>
      <c r="B24" s="30">
        <v>-27866.16</v>
      </c>
      <c r="C24" s="30">
        <v>-31585.02</v>
      </c>
      <c r="D24" s="30">
        <v>-34751.57</v>
      </c>
      <c r="E24" s="30">
        <v>-15556.19</v>
      </c>
      <c r="F24" s="30">
        <v>-22089.9</v>
      </c>
      <c r="G24" s="30">
        <v>-24299.58</v>
      </c>
      <c r="H24" s="30">
        <v>-23173.6</v>
      </c>
      <c r="I24" s="30">
        <v>-28441.16</v>
      </c>
      <c r="J24" s="30">
        <v>-8534.97</v>
      </c>
      <c r="K24" s="30">
        <f t="shared" si="3"/>
        <v>-216298.15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-18422.8</v>
      </c>
      <c r="C27" s="30">
        <f t="shared" si="6"/>
        <v>-17432.8</v>
      </c>
      <c r="D27" s="30">
        <f t="shared" si="6"/>
        <v>-25207.6</v>
      </c>
      <c r="E27" s="30">
        <f t="shared" si="6"/>
        <v>-12249.6</v>
      </c>
      <c r="F27" s="30">
        <f t="shared" si="6"/>
        <v>-13961.2</v>
      </c>
      <c r="G27" s="30">
        <f t="shared" si="6"/>
        <v>-12658.8</v>
      </c>
      <c r="H27" s="30">
        <f t="shared" si="6"/>
        <v>-11871.2</v>
      </c>
      <c r="I27" s="30">
        <f t="shared" si="6"/>
        <v>-20204.8</v>
      </c>
      <c r="J27" s="30">
        <f t="shared" si="6"/>
        <v>-1733.6</v>
      </c>
      <c r="K27" s="30">
        <f aca="true" t="shared" si="7" ref="K27:K35">SUM(B27:J27)</f>
        <v>-133742.4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-18422.8</v>
      </c>
      <c r="C28" s="30">
        <f t="shared" si="8"/>
        <v>-17432.8</v>
      </c>
      <c r="D28" s="30">
        <f t="shared" si="8"/>
        <v>-25207.6</v>
      </c>
      <c r="E28" s="30">
        <f t="shared" si="8"/>
        <v>-12249.6</v>
      </c>
      <c r="F28" s="30">
        <f t="shared" si="8"/>
        <v>-13961.2</v>
      </c>
      <c r="G28" s="30">
        <f t="shared" si="8"/>
        <v>-12658.8</v>
      </c>
      <c r="H28" s="30">
        <f t="shared" si="8"/>
        <v>-11871.2</v>
      </c>
      <c r="I28" s="30">
        <f t="shared" si="8"/>
        <v>-20204.8</v>
      </c>
      <c r="J28" s="30">
        <f t="shared" si="8"/>
        <v>-1733.6</v>
      </c>
      <c r="K28" s="30">
        <f t="shared" si="7"/>
        <v>-133742.4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-18422.8</v>
      </c>
      <c r="C29" s="30">
        <f aca="true" t="shared" si="9" ref="C29:J29">-ROUND((C9)*$E$3,2)</f>
        <v>-17432.8</v>
      </c>
      <c r="D29" s="30">
        <f t="shared" si="9"/>
        <v>-25207.6</v>
      </c>
      <c r="E29" s="30">
        <f t="shared" si="9"/>
        <v>-12249.6</v>
      </c>
      <c r="F29" s="30">
        <f t="shared" si="9"/>
        <v>-13961.2</v>
      </c>
      <c r="G29" s="30">
        <f t="shared" si="9"/>
        <v>-12658.8</v>
      </c>
      <c r="H29" s="30">
        <f t="shared" si="9"/>
        <v>-11871.2</v>
      </c>
      <c r="I29" s="30">
        <f t="shared" si="9"/>
        <v>-20204.8</v>
      </c>
      <c r="J29" s="30">
        <f t="shared" si="9"/>
        <v>-1733.6</v>
      </c>
      <c r="K29" s="30">
        <f t="shared" si="7"/>
        <v>-133742.4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271608.71</v>
      </c>
      <c r="C47" s="27">
        <f aca="true" t="shared" si="11" ref="C47:J47">IF(C17+C27+C48&lt;0,0,C17+C27+C48)</f>
        <v>315177.89</v>
      </c>
      <c r="D47" s="27">
        <f t="shared" si="11"/>
        <v>396009.2</v>
      </c>
      <c r="E47" s="27">
        <f t="shared" si="11"/>
        <v>173115.73999999996</v>
      </c>
      <c r="F47" s="27">
        <f t="shared" si="11"/>
        <v>299721.39</v>
      </c>
      <c r="G47" s="27">
        <f t="shared" si="11"/>
        <v>347710.51000000007</v>
      </c>
      <c r="H47" s="27">
        <f t="shared" si="11"/>
        <v>313257.75</v>
      </c>
      <c r="I47" s="27">
        <f t="shared" si="11"/>
        <v>388004.62</v>
      </c>
      <c r="J47" s="27">
        <f t="shared" si="11"/>
        <v>89925.66999999998</v>
      </c>
      <c r="K47" s="20">
        <f>SUM(B47:J47)</f>
        <v>2594531.4800000004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271608.71</v>
      </c>
      <c r="C53" s="10">
        <f t="shared" si="13"/>
        <v>315177.88</v>
      </c>
      <c r="D53" s="10">
        <f t="shared" si="13"/>
        <v>396009.2</v>
      </c>
      <c r="E53" s="10">
        <f t="shared" si="13"/>
        <v>173115.73</v>
      </c>
      <c r="F53" s="10">
        <f t="shared" si="13"/>
        <v>299721.38</v>
      </c>
      <c r="G53" s="10">
        <f t="shared" si="13"/>
        <v>347710.51</v>
      </c>
      <c r="H53" s="10">
        <f t="shared" si="13"/>
        <v>313257.73</v>
      </c>
      <c r="I53" s="10">
        <f>SUM(I54:I66)</f>
        <v>388004.62</v>
      </c>
      <c r="J53" s="10">
        <f t="shared" si="13"/>
        <v>89925.67</v>
      </c>
      <c r="K53" s="5">
        <f>SUM(K54:K66)</f>
        <v>2594531.4299999997</v>
      </c>
      <c r="L53" s="9"/>
    </row>
    <row r="54" spans="1:11" ht="16.5" customHeight="1">
      <c r="A54" s="7" t="s">
        <v>60</v>
      </c>
      <c r="B54" s="8">
        <v>236951.44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236951.44</v>
      </c>
    </row>
    <row r="55" spans="1:11" ht="16.5" customHeight="1">
      <c r="A55" s="7" t="s">
        <v>61</v>
      </c>
      <c r="B55" s="8">
        <v>34657.27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34657.27</v>
      </c>
    </row>
    <row r="56" spans="1:11" ht="16.5" customHeight="1">
      <c r="A56" s="7" t="s">
        <v>4</v>
      </c>
      <c r="B56" s="6">
        <v>0</v>
      </c>
      <c r="C56" s="8">
        <v>315177.88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315177.88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396009.2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396009.2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173115.73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173115.73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299721.38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299721.38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347710.51</v>
      </c>
      <c r="H60" s="6">
        <v>0</v>
      </c>
      <c r="I60" s="6">
        <v>0</v>
      </c>
      <c r="J60" s="6">
        <v>0</v>
      </c>
      <c r="K60" s="5">
        <f t="shared" si="14"/>
        <v>347710.51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313257.73</v>
      </c>
      <c r="I61" s="6">
        <v>0</v>
      </c>
      <c r="J61" s="6">
        <v>0</v>
      </c>
      <c r="K61" s="5">
        <f t="shared" si="14"/>
        <v>313257.73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130990.36</v>
      </c>
      <c r="J63" s="6">
        <v>0</v>
      </c>
      <c r="K63" s="5">
        <f t="shared" si="14"/>
        <v>130990.36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257014.26</v>
      </c>
      <c r="J64" s="6">
        <v>0</v>
      </c>
      <c r="K64" s="5">
        <f t="shared" si="14"/>
        <v>257014.26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89925.67</v>
      </c>
      <c r="K65" s="5">
        <f t="shared" si="14"/>
        <v>89925.67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2020-07-18T12:39:44Z</dcterms:modified>
  <cp:category/>
  <cp:version/>
  <cp:contentType/>
  <cp:contentStatus/>
</cp:coreProperties>
</file>