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<sst xmlns="http://schemas.openxmlformats.org/spreadsheetml/2006/main" count="74" uniqueCount="73">
  <si>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</si>
  <si>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</si>
  <si>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</si>
  <si>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</si>
  <si>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</si>
  <si>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</si>
  <si>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</si>
  <si>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</si>
  <si>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</si>
  <si>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</si>
  <si>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</si>
  <si>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</si>
  <si>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</si>
  <si>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</si>
  <si>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</si>
  <si>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</si>
  <si>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</si>
  <si>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</si>
  <si>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</si>
  <si>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</si>
  <si>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</si>
  <si>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</si>
  <si>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</si>
  <si>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</si>
  <si>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</si>
  <si>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</si>
  <si>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</si>
  <si>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</si>
  <si>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</si>
  <si>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</si>
  <si>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</si>
  <si>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</si>
  <si>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</si>
  <si>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</si>
  <si>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</si>
  <si>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</si>
  <si>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</si>
  <si>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</si>
  <si>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</si>
  <si>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</si>
  <si>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</si>
  <si>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</si>
  <si>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</si>
  <si>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</si>
  <si>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</si>
  <si>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</si>
  <si>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</si>
  <si>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</si>
  <si>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</si>
  <si>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</si>
  <si>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</si>
  <si>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</si>
  <si>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</si>
  <si>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</si>
  <si>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</si>
  <si>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</si>
  <si>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</si>
  <si>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</si>
  <si>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</si>
  <si>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</si>
  <si>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</si>
  <si>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</si>
  <si>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</si>
  <si>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</si>
  <si>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</si>
  <si>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</si>
  <si>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</si>
  <si>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</si>
  <si>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</si>
  <si>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</si>
  <si>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</si>
  <si>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</si>
  <si>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11/07/20 - VENCIMENTO 17/07/20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</si>
</sst>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111194</v>
      </c>
      <c r="C7" s="47">
        <f t="shared" si="0"/>
        <v>96507</v>
      </c>
      <c r="D7" s="47">
        <f t="shared" si="0"/>
        <v>149476</v>
      </c>
      <c r="E7" s="47">
        <f t="shared" si="0"/>
        <v>67114</v>
      </c>
      <c r="F7" s="47">
        <f t="shared" si="0"/>
        <v>79860</v>
      </c>
      <c r="G7" s="47">
        <f t="shared" si="0"/>
        <v>107219</v>
      </c>
      <c r="H7" s="47">
        <f t="shared" si="0"/>
        <v>116446</v>
      </c>
      <c r="I7" s="47">
        <f t="shared" si="0"/>
        <v>133983</v>
      </c>
      <c r="J7" s="47">
        <f t="shared" si="0"/>
        <v>24440</v>
      </c>
      <c r="K7" s="47">
        <f t="shared" si="0"/>
        <v>886239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8501</v>
      </c>
      <c r="C8" s="45">
        <f t="shared" si="1"/>
        <v>9138</v>
      </c>
      <c r="D8" s="45">
        <f t="shared" si="1"/>
        <v>11828</v>
      </c>
      <c r="E8" s="45">
        <f t="shared" si="1"/>
        <v>5599</v>
      </c>
      <c r="F8" s="45">
        <f t="shared" si="1"/>
        <v>6035</v>
      </c>
      <c r="G8" s="45">
        <f t="shared" si="1"/>
        <v>5111</v>
      </c>
      <c r="H8" s="45">
        <f t="shared" si="1"/>
        <v>4629</v>
      </c>
      <c r="I8" s="45">
        <f t="shared" si="1"/>
        <v>8552</v>
      </c>
      <c r="J8" s="45">
        <f t="shared" si="1"/>
        <v>849</v>
      </c>
      <c r="K8" s="38">
        <f>SUM(B8:J8)</f>
        <v>60242</v>
      </c>
      <c r="L8"/>
      <c r="M8"/>
      <c r="N8"/>
    </row>
    <row r="9" spans="1:14" ht="16.5" customHeight="1">
      <c r="A9" s="22" t="s">
        <v>35</v>
      </c>
      <c r="B9" s="45">
        <v>8495</v>
      </c>
      <c r="C9" s="45">
        <v>9133</v>
      </c>
      <c r="D9" s="45">
        <v>11827</v>
      </c>
      <c r="E9" s="45">
        <v>5589</v>
      </c>
      <c r="F9" s="45">
        <v>6031</v>
      </c>
      <c r="G9" s="45">
        <v>5109</v>
      </c>
      <c r="H9" s="45">
        <v>4629</v>
      </c>
      <c r="I9" s="45">
        <v>8544</v>
      </c>
      <c r="J9" s="45">
        <v>849</v>
      </c>
      <c r="K9" s="38">
        <f>SUM(B9:J9)</f>
        <v>60206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5</v>
      </c>
      <c r="D10" s="45">
        <v>1</v>
      </c>
      <c r="E10" s="45">
        <v>10</v>
      </c>
      <c r="F10" s="45">
        <v>4</v>
      </c>
      <c r="G10" s="45">
        <v>2</v>
      </c>
      <c r="H10" s="45">
        <v>0</v>
      </c>
      <c r="I10" s="45">
        <v>8</v>
      </c>
      <c r="J10" s="45">
        <v>0</v>
      </c>
      <c r="K10" s="38">
        <f>SUM(B10:J10)</f>
        <v>36</v>
      </c>
      <c r="L10"/>
      <c r="M10"/>
      <c r="N10"/>
    </row>
    <row r="11" spans="1:14" ht="16.5" customHeight="1">
      <c r="A11" s="44" t="s">
        <v>33</v>
      </c>
      <c r="B11" s="43">
        <v>102693</v>
      </c>
      <c r="C11" s="43">
        <v>87369</v>
      </c>
      <c r="D11" s="43">
        <v>137648</v>
      </c>
      <c r="E11" s="43">
        <v>61515</v>
      </c>
      <c r="F11" s="43">
        <v>73825</v>
      </c>
      <c r="G11" s="43">
        <v>102108</v>
      </c>
      <c r="H11" s="43">
        <v>111817</v>
      </c>
      <c r="I11" s="43">
        <v>125431</v>
      </c>
      <c r="J11" s="43">
        <v>23591</v>
      </c>
      <c r="K11" s="38">
        <f>SUM(B11:J11)</f>
        <v>825997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1.717669974946127</v>
      </c>
      <c r="C15" s="39">
        <v>2.176658710816992</v>
      </c>
      <c r="D15" s="39">
        <v>1.606563310199375</v>
      </c>
      <c r="E15" s="39">
        <v>1.885333956562723</v>
      </c>
      <c r="F15" s="39">
        <v>1.949150911929266</v>
      </c>
      <c r="G15" s="39">
        <v>1.788815955125429</v>
      </c>
      <c r="H15" s="39">
        <v>1.818594738606453</v>
      </c>
      <c r="I15" s="39">
        <v>1.881046627183812</v>
      </c>
      <c r="J15" s="39">
        <v>1.838785831368581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638722.6299999999</v>
      </c>
      <c r="C17" s="36">
        <f aca="true" t="shared" si="2" ref="C17:J17">C18+C19+C20+C21+C22+C23+C24</f>
        <v>771137.32</v>
      </c>
      <c r="D17" s="36">
        <f t="shared" si="2"/>
        <v>971909.5399999999</v>
      </c>
      <c r="E17" s="36">
        <f t="shared" si="2"/>
        <v>454245.07999999996</v>
      </c>
      <c r="F17" s="36">
        <f t="shared" si="2"/>
        <v>589611.5199999999</v>
      </c>
      <c r="G17" s="36">
        <f t="shared" si="2"/>
        <v>725172.25</v>
      </c>
      <c r="H17" s="36">
        <f t="shared" si="2"/>
        <v>642508.04</v>
      </c>
      <c r="I17" s="36">
        <f t="shared" si="2"/>
        <v>780655.07</v>
      </c>
      <c r="J17" s="36">
        <f t="shared" si="2"/>
        <v>162219.04999999996</v>
      </c>
      <c r="K17" s="36">
        <f aca="true" t="shared" si="3" ref="K17:K24">SUM(B17:J17)</f>
        <v>5736180.5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378148.56</v>
      </c>
      <c r="C18" s="30">
        <f t="shared" si="4"/>
        <v>360270.28</v>
      </c>
      <c r="D18" s="30">
        <f t="shared" si="4"/>
        <v>618128.1</v>
      </c>
      <c r="E18" s="30">
        <f t="shared" si="4"/>
        <v>241623.82</v>
      </c>
      <c r="F18" s="30">
        <f t="shared" si="4"/>
        <v>304050.98</v>
      </c>
      <c r="G18" s="30">
        <f t="shared" si="4"/>
        <v>412739.54</v>
      </c>
      <c r="H18" s="30">
        <f t="shared" si="4"/>
        <v>357326.2</v>
      </c>
      <c r="I18" s="30">
        <f t="shared" si="4"/>
        <v>415025.74</v>
      </c>
      <c r="J18" s="30">
        <f t="shared" si="4"/>
        <v>85772.18</v>
      </c>
      <c r="K18" s="30">
        <f t="shared" si="3"/>
        <v>3173085.4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271385.87</v>
      </c>
      <c r="C19" s="30">
        <f t="shared" si="5"/>
        <v>423915.16</v>
      </c>
      <c r="D19" s="30">
        <f t="shared" si="5"/>
        <v>374933.83</v>
      </c>
      <c r="E19" s="30">
        <f t="shared" si="5"/>
        <v>213917.77</v>
      </c>
      <c r="F19" s="30">
        <f t="shared" si="5"/>
        <v>288590.26</v>
      </c>
      <c r="G19" s="30">
        <f t="shared" si="5"/>
        <v>325575.53</v>
      </c>
      <c r="H19" s="30">
        <f t="shared" si="5"/>
        <v>292505.35</v>
      </c>
      <c r="I19" s="30">
        <f t="shared" si="5"/>
        <v>365657.03</v>
      </c>
      <c r="J19" s="30">
        <f t="shared" si="5"/>
        <v>71944.49</v>
      </c>
      <c r="K19" s="30">
        <f t="shared" si="3"/>
        <v>2628425.29</v>
      </c>
      <c r="L19"/>
      <c r="M19"/>
      <c r="N19"/>
    </row>
    <row r="20" spans="1:14" ht="16.5" customHeight="1">
      <c r="A20" s="18" t="s">
        <v>28</v>
      </c>
      <c r="B20" s="30">
        <v>15816.34</v>
      </c>
      <c r="C20" s="30">
        <v>18536.9</v>
      </c>
      <c r="D20" s="30">
        <v>13609.04</v>
      </c>
      <c r="E20" s="30">
        <v>16038.26</v>
      </c>
      <c r="F20" s="30">
        <v>17736.32</v>
      </c>
      <c r="G20" s="30">
        <v>11149.84</v>
      </c>
      <c r="H20" s="30">
        <v>15853.41</v>
      </c>
      <c r="I20" s="30">
        <v>28421.6</v>
      </c>
      <c r="J20" s="30">
        <v>13145.62</v>
      </c>
      <c r="K20" s="30">
        <f t="shared" si="3"/>
        <v>150307.33000000002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-1964.35</v>
      </c>
      <c r="F23" s="30">
        <v>0</v>
      </c>
      <c r="G23" s="30">
        <v>0</v>
      </c>
      <c r="H23" s="30">
        <v>0</v>
      </c>
      <c r="I23" s="30">
        <v>0</v>
      </c>
      <c r="J23" s="30">
        <v>-384.64</v>
      </c>
      <c r="K23" s="30">
        <f t="shared" si="3"/>
        <v>-2348.99</v>
      </c>
      <c r="L23"/>
      <c r="M23"/>
      <c r="N23"/>
    </row>
    <row r="24" spans="1:14" ht="16.5" customHeight="1">
      <c r="A24" s="18" t="s">
        <v>70</v>
      </c>
      <c r="B24" s="30">
        <v>-27952</v>
      </c>
      <c r="C24" s="30">
        <v>-31585.02</v>
      </c>
      <c r="D24" s="30">
        <v>-34761.43</v>
      </c>
      <c r="E24" s="30">
        <v>-16694.28</v>
      </c>
      <c r="F24" s="30">
        <v>-22089.9</v>
      </c>
      <c r="G24" s="30">
        <v>-24292.66</v>
      </c>
      <c r="H24" s="30">
        <v>-23176.92</v>
      </c>
      <c r="I24" s="30">
        <v>-28449.3</v>
      </c>
      <c r="J24" s="30">
        <v>-8258.6</v>
      </c>
      <c r="K24" s="30">
        <f t="shared" si="3"/>
        <v>-217260.11000000002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-37378</v>
      </c>
      <c r="C27" s="30">
        <f t="shared" si="6"/>
        <v>-40185.2</v>
      </c>
      <c r="D27" s="30">
        <f t="shared" si="6"/>
        <v>-52038.8</v>
      </c>
      <c r="E27" s="30">
        <f t="shared" si="6"/>
        <v>-24591.6</v>
      </c>
      <c r="F27" s="30">
        <f t="shared" si="6"/>
        <v>-26536.4</v>
      </c>
      <c r="G27" s="30">
        <f t="shared" si="6"/>
        <v>-22479.6</v>
      </c>
      <c r="H27" s="30">
        <f t="shared" si="6"/>
        <v>-20367.6</v>
      </c>
      <c r="I27" s="30">
        <f t="shared" si="6"/>
        <v>-37593.6</v>
      </c>
      <c r="J27" s="30">
        <f t="shared" si="6"/>
        <v>-3735.6</v>
      </c>
      <c r="K27" s="30">
        <f aca="true" t="shared" si="7" ref="K27:K35">SUM(B27:J27)</f>
        <v>-264906.4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-37378</v>
      </c>
      <c r="C28" s="30">
        <f t="shared" si="8"/>
        <v>-40185.2</v>
      </c>
      <c r="D28" s="30">
        <f t="shared" si="8"/>
        <v>-52038.8</v>
      </c>
      <c r="E28" s="30">
        <f t="shared" si="8"/>
        <v>-24591.6</v>
      </c>
      <c r="F28" s="30">
        <f t="shared" si="8"/>
        <v>-26536.4</v>
      </c>
      <c r="G28" s="30">
        <f t="shared" si="8"/>
        <v>-22479.6</v>
      </c>
      <c r="H28" s="30">
        <f t="shared" si="8"/>
        <v>-20367.6</v>
      </c>
      <c r="I28" s="30">
        <f t="shared" si="8"/>
        <v>-37593.6</v>
      </c>
      <c r="J28" s="30">
        <f t="shared" si="8"/>
        <v>-3735.6</v>
      </c>
      <c r="K28" s="30">
        <f t="shared" si="7"/>
        <v>-264906.4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-37378</v>
      </c>
      <c r="C29" s="30">
        <f aca="true" t="shared" si="9" ref="C29:J29">-ROUND((C9)*$E$3,2)</f>
        <v>-40185.2</v>
      </c>
      <c r="D29" s="30">
        <f t="shared" si="9"/>
        <v>-52038.8</v>
      </c>
      <c r="E29" s="30">
        <f t="shared" si="9"/>
        <v>-24591.6</v>
      </c>
      <c r="F29" s="30">
        <f t="shared" si="9"/>
        <v>-26536.4</v>
      </c>
      <c r="G29" s="30">
        <f t="shared" si="9"/>
        <v>-22479.6</v>
      </c>
      <c r="H29" s="30">
        <f t="shared" si="9"/>
        <v>-20367.6</v>
      </c>
      <c r="I29" s="30">
        <f t="shared" si="9"/>
        <v>-37593.6</v>
      </c>
      <c r="J29" s="30">
        <f t="shared" si="9"/>
        <v>-3735.6</v>
      </c>
      <c r="K29" s="30">
        <f t="shared" si="7"/>
        <v>-264906.4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601344.6299999999</v>
      </c>
      <c r="C47" s="27">
        <f aca="true" t="shared" si="11" ref="C47:J47">IF(C17+C27+C48&lt;0,0,C17+C27+C48)</f>
        <v>730952.12</v>
      </c>
      <c r="D47" s="27">
        <f t="shared" si="11"/>
        <v>919870.7399999999</v>
      </c>
      <c r="E47" s="27">
        <f t="shared" si="11"/>
        <v>429653.48</v>
      </c>
      <c r="F47" s="27">
        <f t="shared" si="11"/>
        <v>563075.1199999999</v>
      </c>
      <c r="G47" s="27">
        <f t="shared" si="11"/>
        <v>702692.65</v>
      </c>
      <c r="H47" s="27">
        <f t="shared" si="11"/>
        <v>622140.4400000001</v>
      </c>
      <c r="I47" s="27">
        <f t="shared" si="11"/>
        <v>743061.47</v>
      </c>
      <c r="J47" s="27">
        <f t="shared" si="11"/>
        <v>158483.44999999995</v>
      </c>
      <c r="K47" s="20">
        <f>SUM(B47:J47)</f>
        <v>5471274.1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601344.62</v>
      </c>
      <c r="C53" s="10">
        <f t="shared" si="13"/>
        <v>730952.13</v>
      </c>
      <c r="D53" s="10">
        <f t="shared" si="13"/>
        <v>919870.74</v>
      </c>
      <c r="E53" s="10">
        <f t="shared" si="13"/>
        <v>429653.48</v>
      </c>
      <c r="F53" s="10">
        <f t="shared" si="13"/>
        <v>563075.12</v>
      </c>
      <c r="G53" s="10">
        <f t="shared" si="13"/>
        <v>702692.66</v>
      </c>
      <c r="H53" s="10">
        <f t="shared" si="13"/>
        <v>622140.43</v>
      </c>
      <c r="I53" s="10">
        <f>SUM(I54:I66)</f>
        <v>743061.47</v>
      </c>
      <c r="J53" s="10">
        <f t="shared" si="13"/>
        <v>158483.45</v>
      </c>
      <c r="K53" s="5">
        <f>SUM(K54:K66)</f>
        <v>5471274.100000001</v>
      </c>
      <c r="L53" s="9"/>
    </row>
    <row r="54" spans="1:11" ht="16.5" customHeight="1">
      <c r="A54" s="7" t="s">
        <v>60</v>
      </c>
      <c r="B54" s="8">
        <v>524973.85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524973.85</v>
      </c>
    </row>
    <row r="55" spans="1:11" ht="16.5" customHeight="1">
      <c r="A55" s="7" t="s">
        <v>61</v>
      </c>
      <c r="B55" s="8">
        <v>76370.77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76370.77</v>
      </c>
    </row>
    <row r="56" spans="1:11" ht="16.5" customHeight="1">
      <c r="A56" s="7" t="s">
        <v>4</v>
      </c>
      <c r="B56" s="6">
        <v>0</v>
      </c>
      <c r="C56" s="8">
        <v>730952.13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8">
        <f t="shared" si="14"/>
        <v>730952.13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919870.74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919870.74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429653.48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429653.48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563075.12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563075.12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702692.66</v>
      </c>
      <c r="H60" s="6">
        <v>0</v>
      </c>
      <c r="I60" s="6">
        <v>0</v>
      </c>
      <c r="J60" s="6">
        <v>0</v>
      </c>
      <c r="K60" s="5">
        <f t="shared" si="14"/>
        <v>702692.66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622140.43</v>
      </c>
      <c r="I61" s="6">
        <v>0</v>
      </c>
      <c r="J61" s="6">
        <v>0</v>
      </c>
      <c r="K61" s="5">
        <f t="shared" si="14"/>
        <v>622140.43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291948.85</v>
      </c>
      <c r="J63" s="6">
        <v>0</v>
      </c>
      <c r="K63" s="5">
        <f t="shared" si="14"/>
        <v>291948.85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451112.62</v>
      </c>
      <c r="J64" s="6">
        <v>0</v>
      </c>
      <c r="K64" s="5">
        <f t="shared" si="14"/>
        <v>451112.62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158483.45</v>
      </c>
      <c r="K65" s="5">
        <f t="shared" si="14"/>
        <v>158483.45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2020-07-18T12:37:45Z</dcterms:modified>
  <cp:category/>
  <cp:version/>
  <cp:contentType/>
  <cp:contentStatus/>
</cp:coreProperties>
</file>