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<sst xmlns="http://schemas.openxmlformats.org/spreadsheetml/2006/main" count="74" uniqueCount="73">
  <si>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</si>
  <si>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</si>
  <si>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</si>
  <si>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</si>
  <si>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</si>
  <si>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</si>
  <si>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</si>
  <si>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</si>
  <si>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</si>
  <si>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</si>
  <si>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</si>
  <si>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</si>
  <si>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</si>
  <si>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</si>
  <si>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</si>
  <si>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</si>
  <si>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</si>
  <si>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</si>
  <si>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</si>
  <si>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</si>
  <si>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</si>
  <si>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</si>
  <si>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</si>
  <si>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</si>
  <si>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</si>
  <si>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</si>
  <si>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</si>
  <si>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</si>
  <si>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</si>
  <si>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</si>
  <si>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</si>
  <si>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</si>
  <si>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</si>
  <si>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</si>
  <si>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</si>
  <si>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</si>
  <si>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</si>
  <si>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</si>
  <si>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</si>
  <si>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</si>
  <si>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</si>
  <si>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</si>
  <si>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</si>
  <si>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</si>
  <si>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</si>
  <si>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</si>
  <si>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</si>
  <si>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</si>
  <si>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</si>
  <si>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</si>
  <si>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</si>
  <si>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</si>
  <si>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</si>
  <si>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</si>
  <si>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</si>
  <si>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</si>
  <si>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</si>
  <si>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</si>
  <si>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</si>
  <si>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</si>
  <si>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</si>
  <si>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</si>
  <si>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</si>
  <si>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</si>
  <si>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</si>
  <si>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</si>
  <si>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</si>
  <si>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</si>
  <si>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</si>
  <si>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</si>
  <si>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</si>
  <si>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</si>
  <si>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05/07/20 - VENCIMENTO 10/07/20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</si>
</sst>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50733</v>
      </c>
      <c r="C7" s="47">
        <f t="shared" si="0"/>
        <v>40227</v>
      </c>
      <c r="D7" s="47">
        <f t="shared" si="0"/>
        <v>64908</v>
      </c>
      <c r="E7" s="47">
        <f t="shared" si="0"/>
        <v>30066</v>
      </c>
      <c r="F7" s="47">
        <f t="shared" si="0"/>
        <v>40725</v>
      </c>
      <c r="G7" s="47">
        <f t="shared" si="0"/>
        <v>50819</v>
      </c>
      <c r="H7" s="47">
        <f t="shared" si="0"/>
        <v>55990</v>
      </c>
      <c r="I7" s="47">
        <f t="shared" si="0"/>
        <v>66063</v>
      </c>
      <c r="J7" s="47">
        <f t="shared" si="0"/>
        <v>13058</v>
      </c>
      <c r="K7" s="47">
        <f t="shared" si="0"/>
        <v>412589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4123</v>
      </c>
      <c r="C8" s="45">
        <f t="shared" si="1"/>
        <v>3793</v>
      </c>
      <c r="D8" s="45">
        <f t="shared" si="1"/>
        <v>5593</v>
      </c>
      <c r="E8" s="45">
        <f t="shared" si="1"/>
        <v>2597</v>
      </c>
      <c r="F8" s="45">
        <f t="shared" si="1"/>
        <v>3065</v>
      </c>
      <c r="G8" s="45">
        <f t="shared" si="1"/>
        <v>2635</v>
      </c>
      <c r="H8" s="45">
        <f t="shared" si="1"/>
        <v>2470</v>
      </c>
      <c r="I8" s="45">
        <f t="shared" si="1"/>
        <v>4126</v>
      </c>
      <c r="J8" s="45">
        <f t="shared" si="1"/>
        <v>362</v>
      </c>
      <c r="K8" s="38">
        <f>SUM(B8:J8)</f>
        <v>28764</v>
      </c>
      <c r="L8"/>
      <c r="M8"/>
      <c r="N8"/>
    </row>
    <row r="9" spans="1:14" ht="16.5" customHeight="1">
      <c r="A9" s="22" t="s">
        <v>35</v>
      </c>
      <c r="B9" s="45">
        <v>4121</v>
      </c>
      <c r="C9" s="45">
        <v>3792</v>
      </c>
      <c r="D9" s="45">
        <v>5593</v>
      </c>
      <c r="E9" s="45">
        <v>2595</v>
      </c>
      <c r="F9" s="45">
        <v>3062</v>
      </c>
      <c r="G9" s="45">
        <v>2635</v>
      </c>
      <c r="H9" s="45">
        <v>2470</v>
      </c>
      <c r="I9" s="45">
        <v>4124</v>
      </c>
      <c r="J9" s="45">
        <v>362</v>
      </c>
      <c r="K9" s="38">
        <f>SUM(B9:J9)</f>
        <v>28754</v>
      </c>
      <c r="L9"/>
      <c r="M9"/>
      <c r="N9"/>
    </row>
    <row r="10" spans="1:14" ht="16.5" customHeight="1">
      <c r="A10" s="22" t="s">
        <v>34</v>
      </c>
      <c r="B10" s="45">
        <v>2</v>
      </c>
      <c r="C10" s="45">
        <v>1</v>
      </c>
      <c r="D10" s="45">
        <v>0</v>
      </c>
      <c r="E10" s="45">
        <v>2</v>
      </c>
      <c r="F10" s="45">
        <v>3</v>
      </c>
      <c r="G10" s="45">
        <v>0</v>
      </c>
      <c r="H10" s="45">
        <v>0</v>
      </c>
      <c r="I10" s="45">
        <v>2</v>
      </c>
      <c r="J10" s="45">
        <v>0</v>
      </c>
      <c r="K10" s="38">
        <f>SUM(B10:J10)</f>
        <v>10</v>
      </c>
      <c r="L10"/>
      <c r="M10"/>
      <c r="N10"/>
    </row>
    <row r="11" spans="1:14" ht="16.5" customHeight="1">
      <c r="A11" s="44" t="s">
        <v>33</v>
      </c>
      <c r="B11" s="43">
        <v>46610</v>
      </c>
      <c r="C11" s="43">
        <v>36434</v>
      </c>
      <c r="D11" s="43">
        <v>59315</v>
      </c>
      <c r="E11" s="43">
        <v>27469</v>
      </c>
      <c r="F11" s="43">
        <v>37660</v>
      </c>
      <c r="G11" s="43">
        <v>48184</v>
      </c>
      <c r="H11" s="43">
        <v>53520</v>
      </c>
      <c r="I11" s="43">
        <v>61937</v>
      </c>
      <c r="J11" s="43">
        <v>12696</v>
      </c>
      <c r="K11" s="38">
        <f>SUM(B11:J11)</f>
        <v>383825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1.546587525322366</v>
      </c>
      <c r="C15" s="39">
        <v>2.058925080743047</v>
      </c>
      <c r="D15" s="39">
        <v>1.475713846747315</v>
      </c>
      <c r="E15" s="39">
        <v>1.495945887377406</v>
      </c>
      <c r="F15" s="39">
        <v>1.86088678258113</v>
      </c>
      <c r="G15" s="39">
        <v>1.707747282968858</v>
      </c>
      <c r="H15" s="39">
        <v>1.663908287820929</v>
      </c>
      <c r="I15" s="39">
        <v>1.775046548689052</v>
      </c>
      <c r="J15" s="39">
        <v>1.817237318189957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254284.19999999995</v>
      </c>
      <c r="C17" s="36">
        <f aca="true" t="shared" si="2" ref="C17:J17">C18+C19+C20+C21+C22+C23+C24</f>
        <v>296386.07999999996</v>
      </c>
      <c r="D17" s="36">
        <f t="shared" si="2"/>
        <v>377795.69999999995</v>
      </c>
      <c r="E17" s="36">
        <f t="shared" si="2"/>
        <v>156030.76</v>
      </c>
      <c r="F17" s="36">
        <f t="shared" si="2"/>
        <v>283336.04</v>
      </c>
      <c r="G17" s="36">
        <f t="shared" si="2"/>
        <v>318831.89999999997</v>
      </c>
      <c r="H17" s="36">
        <f t="shared" si="2"/>
        <v>274793.41</v>
      </c>
      <c r="I17" s="36">
        <f t="shared" si="2"/>
        <v>362335.19000000006</v>
      </c>
      <c r="J17" s="36">
        <f t="shared" si="2"/>
        <v>80197.28</v>
      </c>
      <c r="K17" s="36">
        <f aca="true" t="shared" si="3" ref="K17:K24">SUM(B17:J17)</f>
        <v>2403990.5599999996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172532.79</v>
      </c>
      <c r="C18" s="30">
        <f t="shared" si="4"/>
        <v>150171.41</v>
      </c>
      <c r="D18" s="30">
        <f t="shared" si="4"/>
        <v>268414.05</v>
      </c>
      <c r="E18" s="30">
        <f t="shared" si="4"/>
        <v>108243.61</v>
      </c>
      <c r="F18" s="30">
        <f t="shared" si="4"/>
        <v>155052.29</v>
      </c>
      <c r="G18" s="30">
        <f t="shared" si="4"/>
        <v>195627.74</v>
      </c>
      <c r="H18" s="30">
        <f t="shared" si="4"/>
        <v>171810.91</v>
      </c>
      <c r="I18" s="30">
        <f t="shared" si="4"/>
        <v>204636.75</v>
      </c>
      <c r="J18" s="30">
        <f t="shared" si="4"/>
        <v>45827.05</v>
      </c>
      <c r="K18" s="30">
        <f t="shared" si="3"/>
        <v>1472316.6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94304.27</v>
      </c>
      <c r="C19" s="30">
        <f t="shared" si="5"/>
        <v>159020.27</v>
      </c>
      <c r="D19" s="30">
        <f t="shared" si="5"/>
        <v>127688.28</v>
      </c>
      <c r="E19" s="30">
        <f t="shared" si="5"/>
        <v>53682.97</v>
      </c>
      <c r="F19" s="30">
        <f t="shared" si="5"/>
        <v>133482.47</v>
      </c>
      <c r="G19" s="30">
        <f t="shared" si="5"/>
        <v>138455</v>
      </c>
      <c r="H19" s="30">
        <f t="shared" si="5"/>
        <v>114066.69</v>
      </c>
      <c r="I19" s="30">
        <f t="shared" si="5"/>
        <v>158603.01</v>
      </c>
      <c r="J19" s="30">
        <f t="shared" si="5"/>
        <v>37451.58</v>
      </c>
      <c r="K19" s="30">
        <f t="shared" si="3"/>
        <v>1016754.5399999999</v>
      </c>
      <c r="L19"/>
      <c r="M19"/>
      <c r="N19"/>
    </row>
    <row r="20" spans="1:14" ht="16.5" customHeight="1">
      <c r="A20" s="18" t="s">
        <v>28</v>
      </c>
      <c r="B20" s="30">
        <v>14247.48</v>
      </c>
      <c r="C20" s="30">
        <v>18779.42</v>
      </c>
      <c r="D20" s="30">
        <v>16444.94</v>
      </c>
      <c r="E20" s="30">
        <v>12605.48</v>
      </c>
      <c r="F20" s="30">
        <v>15567.32</v>
      </c>
      <c r="G20" s="30">
        <v>9048.74</v>
      </c>
      <c r="H20" s="30">
        <v>12089.41</v>
      </c>
      <c r="I20" s="30">
        <v>27571.87</v>
      </c>
      <c r="J20" s="30">
        <v>5453.62</v>
      </c>
      <c r="K20" s="30">
        <f t="shared" si="3"/>
        <v>131808.28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-537.4</v>
      </c>
      <c r="C23" s="30">
        <v>0</v>
      </c>
      <c r="D23" s="30">
        <v>0</v>
      </c>
      <c r="E23" s="30">
        <v>-4968.65</v>
      </c>
      <c r="F23" s="30">
        <v>0</v>
      </c>
      <c r="G23" s="30">
        <v>0</v>
      </c>
      <c r="H23" s="30">
        <v>0</v>
      </c>
      <c r="I23" s="30">
        <v>-105.16</v>
      </c>
      <c r="J23" s="30">
        <v>0</v>
      </c>
      <c r="K23" s="30">
        <f t="shared" si="3"/>
        <v>-5611.209999999999</v>
      </c>
      <c r="L23"/>
      <c r="M23"/>
      <c r="N23"/>
    </row>
    <row r="24" spans="1:14" ht="16.5" customHeight="1">
      <c r="A24" s="18" t="s">
        <v>70</v>
      </c>
      <c r="B24" s="30">
        <v>-27586.8</v>
      </c>
      <c r="C24" s="30">
        <v>-31585.02</v>
      </c>
      <c r="D24" s="30">
        <v>-34751.57</v>
      </c>
      <c r="E24" s="30">
        <v>-14856.51</v>
      </c>
      <c r="F24" s="30">
        <v>-22089.9</v>
      </c>
      <c r="G24" s="30">
        <v>-24299.58</v>
      </c>
      <c r="H24" s="30">
        <v>-23173.6</v>
      </c>
      <c r="I24" s="30">
        <v>-28371.28</v>
      </c>
      <c r="J24" s="30">
        <v>-8534.97</v>
      </c>
      <c r="K24" s="30">
        <f t="shared" si="3"/>
        <v>-215249.23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-18132.4</v>
      </c>
      <c r="C27" s="30">
        <f t="shared" si="6"/>
        <v>-16684.8</v>
      </c>
      <c r="D27" s="30">
        <f t="shared" si="6"/>
        <v>-24609.2</v>
      </c>
      <c r="E27" s="30">
        <f t="shared" si="6"/>
        <v>-11418</v>
      </c>
      <c r="F27" s="30">
        <f t="shared" si="6"/>
        <v>-13472.8</v>
      </c>
      <c r="G27" s="30">
        <f t="shared" si="6"/>
        <v>-11594</v>
      </c>
      <c r="H27" s="30">
        <f t="shared" si="6"/>
        <v>-10868</v>
      </c>
      <c r="I27" s="30">
        <f t="shared" si="6"/>
        <v>-18145.6</v>
      </c>
      <c r="J27" s="30">
        <f t="shared" si="6"/>
        <v>-1592.8</v>
      </c>
      <c r="K27" s="30">
        <f aca="true" t="shared" si="7" ref="K27:K35">SUM(B27:J27)</f>
        <v>-126517.59999999999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-18132.4</v>
      </c>
      <c r="C28" s="30">
        <f t="shared" si="8"/>
        <v>-16684.8</v>
      </c>
      <c r="D28" s="30">
        <f t="shared" si="8"/>
        <v>-24609.2</v>
      </c>
      <c r="E28" s="30">
        <f t="shared" si="8"/>
        <v>-11418</v>
      </c>
      <c r="F28" s="30">
        <f t="shared" si="8"/>
        <v>-13472.8</v>
      </c>
      <c r="G28" s="30">
        <f t="shared" si="8"/>
        <v>-11594</v>
      </c>
      <c r="H28" s="30">
        <f t="shared" si="8"/>
        <v>-10868</v>
      </c>
      <c r="I28" s="30">
        <f t="shared" si="8"/>
        <v>-18145.6</v>
      </c>
      <c r="J28" s="30">
        <f t="shared" si="8"/>
        <v>-1592.8</v>
      </c>
      <c r="K28" s="30">
        <f t="shared" si="7"/>
        <v>-126517.59999999999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-18132.4</v>
      </c>
      <c r="C29" s="30">
        <f aca="true" t="shared" si="9" ref="C29:J29">-ROUND((C9)*$E$3,2)</f>
        <v>-16684.8</v>
      </c>
      <c r="D29" s="30">
        <f t="shared" si="9"/>
        <v>-24609.2</v>
      </c>
      <c r="E29" s="30">
        <f t="shared" si="9"/>
        <v>-11418</v>
      </c>
      <c r="F29" s="30">
        <f t="shared" si="9"/>
        <v>-13472.8</v>
      </c>
      <c r="G29" s="30">
        <f t="shared" si="9"/>
        <v>-11594</v>
      </c>
      <c r="H29" s="30">
        <f t="shared" si="9"/>
        <v>-10868</v>
      </c>
      <c r="I29" s="30">
        <f t="shared" si="9"/>
        <v>-18145.6</v>
      </c>
      <c r="J29" s="30">
        <f t="shared" si="9"/>
        <v>-1592.8</v>
      </c>
      <c r="K29" s="30">
        <f t="shared" si="7"/>
        <v>-126517.59999999999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236151.79999999996</v>
      </c>
      <c r="C47" s="27">
        <f aca="true" t="shared" si="11" ref="C47:J47">IF(C17+C27+C48&lt;0,0,C17+C27+C48)</f>
        <v>279701.27999999997</v>
      </c>
      <c r="D47" s="27">
        <f t="shared" si="11"/>
        <v>353186.49999999994</v>
      </c>
      <c r="E47" s="27">
        <f t="shared" si="11"/>
        <v>144612.76</v>
      </c>
      <c r="F47" s="27">
        <f t="shared" si="11"/>
        <v>269863.24</v>
      </c>
      <c r="G47" s="27">
        <f t="shared" si="11"/>
        <v>307237.89999999997</v>
      </c>
      <c r="H47" s="27">
        <f t="shared" si="11"/>
        <v>263925.41</v>
      </c>
      <c r="I47" s="27">
        <f t="shared" si="11"/>
        <v>344189.5900000001</v>
      </c>
      <c r="J47" s="27">
        <f t="shared" si="11"/>
        <v>78604.48</v>
      </c>
      <c r="K47" s="20">
        <f>SUM(B47:J47)</f>
        <v>2277472.9599999995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236151.80000000002</v>
      </c>
      <c r="C53" s="10">
        <f t="shared" si="13"/>
        <v>279701.29</v>
      </c>
      <c r="D53" s="10">
        <f t="shared" si="13"/>
        <v>353186.51</v>
      </c>
      <c r="E53" s="10">
        <f t="shared" si="13"/>
        <v>144612.77</v>
      </c>
      <c r="F53" s="10">
        <f t="shared" si="13"/>
        <v>269863.24</v>
      </c>
      <c r="G53" s="10">
        <f t="shared" si="13"/>
        <v>307237.9</v>
      </c>
      <c r="H53" s="10">
        <f t="shared" si="13"/>
        <v>263925.41</v>
      </c>
      <c r="I53" s="10">
        <f>SUM(I54:I66)</f>
        <v>344189.59</v>
      </c>
      <c r="J53" s="10">
        <f t="shared" si="13"/>
        <v>78604.48</v>
      </c>
      <c r="K53" s="5">
        <f>SUM(K54:K66)</f>
        <v>2277472.9899999998</v>
      </c>
      <c r="L53" s="9"/>
    </row>
    <row r="54" spans="1:11" ht="16.5" customHeight="1">
      <c r="A54" s="7" t="s">
        <v>60</v>
      </c>
      <c r="B54" s="8">
        <v>205947.98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205947.98</v>
      </c>
    </row>
    <row r="55" spans="1:11" ht="16.5" customHeight="1">
      <c r="A55" s="7" t="s">
        <v>61</v>
      </c>
      <c r="B55" s="8">
        <v>30203.82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30203.82</v>
      </c>
    </row>
    <row r="56" spans="1:11" ht="16.5" customHeight="1">
      <c r="A56" s="7" t="s">
        <v>4</v>
      </c>
      <c r="B56" s="6">
        <v>0</v>
      </c>
      <c r="C56" s="8">
        <v>279701.29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279701.29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353186.51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353186.51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144612.77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144612.77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269863.24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269863.24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307237.9</v>
      </c>
      <c r="H60" s="6">
        <v>0</v>
      </c>
      <c r="I60" s="6">
        <v>0</v>
      </c>
      <c r="J60" s="6">
        <v>0</v>
      </c>
      <c r="K60" s="5">
        <f t="shared" si="14"/>
        <v>307237.9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263925.41</v>
      </c>
      <c r="I61" s="6">
        <v>0</v>
      </c>
      <c r="J61" s="6">
        <v>0</v>
      </c>
      <c r="K61" s="5">
        <f t="shared" si="14"/>
        <v>263925.41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110932.3</v>
      </c>
      <c r="J63" s="6">
        <v>0</v>
      </c>
      <c r="K63" s="5">
        <f t="shared" si="14"/>
        <v>110932.3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233257.29</v>
      </c>
      <c r="J64" s="6">
        <v>0</v>
      </c>
      <c r="K64" s="5">
        <f t="shared" si="14"/>
        <v>233257.29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78604.48</v>
      </c>
      <c r="K65" s="5">
        <f t="shared" si="14"/>
        <v>78604.48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2020-07-09T21:00:31Z</dcterms:modified>
  <cp:category/>
  <cp:version/>
  <cp:contentType/>
  <cp:contentStatus/>
</cp:coreProperties>
</file>