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<sst xmlns="http://schemas.openxmlformats.org/spreadsheetml/2006/main" count="74" uniqueCount="73">
  <si>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</si>
  <si>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</si>
  <si>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</si>
  <si>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</si>
  <si>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</si>
  <si>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</si>
  <si>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</si>
  <si>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</si>
  <si>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</si>
  <si>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</si>
  <si>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</si>
  <si>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</si>
  <si>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</si>
  <si>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</si>
  <si>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</si>
  <si>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</si>
  <si>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</si>
  <si>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</si>
  <si>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</si>
  <si>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</si>
  <si>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</si>
  <si>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</si>
  <si>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</si>
  <si>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</si>
  <si>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</si>
  <si>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</si>
  <si>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</si>
  <si>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</si>
  <si>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</si>
  <si>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</si>
  <si>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</si>
  <si>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</si>
  <si>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</si>
  <si>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</si>
  <si>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</si>
  <si>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</si>
  <si>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</si>
  <si>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</si>
  <si>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</si>
  <si>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</si>
  <si>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</si>
  <si>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</si>
  <si>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</si>
  <si>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</si>
  <si>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</si>
  <si>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</si>
  <si>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</si>
  <si>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</si>
  <si>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</si>
  <si>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</si>
  <si>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</si>
  <si>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</si>
  <si>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</si>
  <si>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</si>
  <si>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</si>
  <si>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</si>
  <si>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</si>
  <si>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</si>
  <si>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</si>
  <si>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</si>
  <si>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</si>
  <si>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</si>
  <si>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</si>
  <si>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</si>
  <si>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</si>
  <si>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</si>
  <si>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</si>
  <si>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</si>
  <si>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</si>
  <si>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</si>
  <si>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</si>
  <si>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</si>
  <si>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04/07/20 - VENCIMENTO 10/07/20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</si>
</sst>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106397</v>
      </c>
      <c r="C7" s="47">
        <f t="shared" si="0"/>
        <v>90927</v>
      </c>
      <c r="D7" s="47">
        <f t="shared" si="0"/>
        <v>143471</v>
      </c>
      <c r="E7" s="47">
        <f t="shared" si="0"/>
        <v>65647</v>
      </c>
      <c r="F7" s="47">
        <f t="shared" si="0"/>
        <v>76313</v>
      </c>
      <c r="G7" s="47">
        <f t="shared" si="0"/>
        <v>101168</v>
      </c>
      <c r="H7" s="47">
        <f t="shared" si="0"/>
        <v>110162</v>
      </c>
      <c r="I7" s="47">
        <f t="shared" si="0"/>
        <v>124195</v>
      </c>
      <c r="J7" s="47">
        <f t="shared" si="0"/>
        <v>22546</v>
      </c>
      <c r="K7" s="47">
        <f t="shared" si="0"/>
        <v>840826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8682</v>
      </c>
      <c r="C8" s="45">
        <f t="shared" si="1"/>
        <v>8771</v>
      </c>
      <c r="D8" s="45">
        <f t="shared" si="1"/>
        <v>11737</v>
      </c>
      <c r="E8" s="45">
        <f t="shared" si="1"/>
        <v>5380</v>
      </c>
      <c r="F8" s="45">
        <f t="shared" si="1"/>
        <v>5723</v>
      </c>
      <c r="G8" s="45">
        <f t="shared" si="1"/>
        <v>5184</v>
      </c>
      <c r="H8" s="45">
        <f t="shared" si="1"/>
        <v>4678</v>
      </c>
      <c r="I8" s="45">
        <f t="shared" si="1"/>
        <v>8239</v>
      </c>
      <c r="J8" s="45">
        <f t="shared" si="1"/>
        <v>752</v>
      </c>
      <c r="K8" s="38">
        <f>SUM(B8:J8)</f>
        <v>59146</v>
      </c>
      <c r="L8"/>
      <c r="M8"/>
      <c r="N8"/>
    </row>
    <row r="9" spans="1:14" ht="16.5" customHeight="1">
      <c r="A9" s="22" t="s">
        <v>35</v>
      </c>
      <c r="B9" s="45">
        <v>8674</v>
      </c>
      <c r="C9" s="45">
        <v>8768</v>
      </c>
      <c r="D9" s="45">
        <v>11736</v>
      </c>
      <c r="E9" s="45">
        <v>5370</v>
      </c>
      <c r="F9" s="45">
        <v>5719</v>
      </c>
      <c r="G9" s="45">
        <v>5182</v>
      </c>
      <c r="H9" s="45">
        <v>4678</v>
      </c>
      <c r="I9" s="45">
        <v>8234</v>
      </c>
      <c r="J9" s="45">
        <v>752</v>
      </c>
      <c r="K9" s="38">
        <f>SUM(B9:J9)</f>
        <v>59113</v>
      </c>
      <c r="L9"/>
      <c r="M9"/>
      <c r="N9"/>
    </row>
    <row r="10" spans="1:14" ht="16.5" customHeight="1">
      <c r="A10" s="22" t="s">
        <v>34</v>
      </c>
      <c r="B10" s="45">
        <v>8</v>
      </c>
      <c r="C10" s="45">
        <v>3</v>
      </c>
      <c r="D10" s="45">
        <v>1</v>
      </c>
      <c r="E10" s="45">
        <v>10</v>
      </c>
      <c r="F10" s="45">
        <v>4</v>
      </c>
      <c r="G10" s="45">
        <v>2</v>
      </c>
      <c r="H10" s="45">
        <v>0</v>
      </c>
      <c r="I10" s="45">
        <v>5</v>
      </c>
      <c r="J10" s="45">
        <v>0</v>
      </c>
      <c r="K10" s="38">
        <f>SUM(B10:J10)</f>
        <v>33</v>
      </c>
      <c r="L10"/>
      <c r="M10"/>
      <c r="N10"/>
    </row>
    <row r="11" spans="1:14" ht="16.5" customHeight="1">
      <c r="A11" s="44" t="s">
        <v>33</v>
      </c>
      <c r="B11" s="43">
        <v>97715</v>
      </c>
      <c r="C11" s="43">
        <v>82156</v>
      </c>
      <c r="D11" s="43">
        <v>131734</v>
      </c>
      <c r="E11" s="43">
        <v>60267</v>
      </c>
      <c r="F11" s="43">
        <v>70590</v>
      </c>
      <c r="G11" s="43">
        <v>95984</v>
      </c>
      <c r="H11" s="43">
        <v>105484</v>
      </c>
      <c r="I11" s="43">
        <v>115956</v>
      </c>
      <c r="J11" s="43">
        <v>21794</v>
      </c>
      <c r="K11" s="38">
        <f>SUM(B11:J11)</f>
        <v>781680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1.637563220395469</v>
      </c>
      <c r="C15" s="39">
        <v>2.055126348247502</v>
      </c>
      <c r="D15" s="39">
        <v>1.505277361306743</v>
      </c>
      <c r="E15" s="39">
        <v>1.787435330190563</v>
      </c>
      <c r="F15" s="39">
        <v>1.86088678258113</v>
      </c>
      <c r="G15" s="39">
        <v>1.693182261366877</v>
      </c>
      <c r="H15" s="39">
        <v>1.723475455067644</v>
      </c>
      <c r="I15" s="39">
        <v>1.8080399885295</v>
      </c>
      <c r="J15" s="39">
        <v>1.852184195588678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583593.3500000001</v>
      </c>
      <c r="C17" s="36">
        <f aca="true" t="shared" si="2" ref="C17:J17">C18+C19+C20+C21+C22+C23+C24</f>
        <v>685118.07</v>
      </c>
      <c r="D17" s="36">
        <f t="shared" si="2"/>
        <v>873783.21</v>
      </c>
      <c r="E17" s="36">
        <f t="shared" si="2"/>
        <v>420309.57</v>
      </c>
      <c r="F17" s="36">
        <f t="shared" si="2"/>
        <v>538021.5099999999</v>
      </c>
      <c r="G17" s="36">
        <f t="shared" si="2"/>
        <v>647839.99</v>
      </c>
      <c r="H17" s="36">
        <f t="shared" si="2"/>
        <v>574265.27</v>
      </c>
      <c r="I17" s="36">
        <f t="shared" si="2"/>
        <v>695039.96</v>
      </c>
      <c r="J17" s="36">
        <f t="shared" si="2"/>
        <v>141957.49</v>
      </c>
      <c r="K17" s="36">
        <f aca="true" t="shared" si="3" ref="K17:K24">SUM(B17:J17)</f>
        <v>5159928.419999999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361834.92</v>
      </c>
      <c r="C18" s="30">
        <f t="shared" si="4"/>
        <v>339439.58</v>
      </c>
      <c r="D18" s="30">
        <f t="shared" si="4"/>
        <v>593295.63</v>
      </c>
      <c r="E18" s="30">
        <f t="shared" si="4"/>
        <v>236342.33</v>
      </c>
      <c r="F18" s="30">
        <f t="shared" si="4"/>
        <v>290546.48</v>
      </c>
      <c r="G18" s="30">
        <f t="shared" si="4"/>
        <v>389446.22</v>
      </c>
      <c r="H18" s="30">
        <f t="shared" si="4"/>
        <v>338043.11</v>
      </c>
      <c r="I18" s="30">
        <f t="shared" si="4"/>
        <v>384706.43</v>
      </c>
      <c r="J18" s="30">
        <f t="shared" si="4"/>
        <v>79125.19</v>
      </c>
      <c r="K18" s="30">
        <f t="shared" si="3"/>
        <v>3012779.89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230692.64</v>
      </c>
      <c r="C19" s="30">
        <f t="shared" si="5"/>
        <v>358151.64</v>
      </c>
      <c r="D19" s="30">
        <f t="shared" si="5"/>
        <v>299778.85</v>
      </c>
      <c r="E19" s="30">
        <f t="shared" si="5"/>
        <v>186104.3</v>
      </c>
      <c r="F19" s="30">
        <f t="shared" si="5"/>
        <v>250127.62</v>
      </c>
      <c r="G19" s="30">
        <f t="shared" si="5"/>
        <v>269957.21</v>
      </c>
      <c r="H19" s="30">
        <f t="shared" si="5"/>
        <v>244565.89</v>
      </c>
      <c r="I19" s="30">
        <f t="shared" si="5"/>
        <v>310858.18</v>
      </c>
      <c r="J19" s="30">
        <f t="shared" si="5"/>
        <v>67429.24</v>
      </c>
      <c r="K19" s="30">
        <f t="shared" si="3"/>
        <v>2217665.5700000003</v>
      </c>
      <c r="L19"/>
      <c r="M19"/>
      <c r="N19"/>
    </row>
    <row r="20" spans="1:14" ht="16.5" customHeight="1">
      <c r="A20" s="18" t="s">
        <v>28</v>
      </c>
      <c r="B20" s="30">
        <v>17693.93</v>
      </c>
      <c r="C20" s="30">
        <v>19111.87</v>
      </c>
      <c r="D20" s="30">
        <v>15470.16</v>
      </c>
      <c r="E20" s="30">
        <v>14746.61</v>
      </c>
      <c r="F20" s="30">
        <v>18113.45</v>
      </c>
      <c r="G20" s="30">
        <v>12732.68</v>
      </c>
      <c r="H20" s="30">
        <v>14874.06</v>
      </c>
      <c r="I20" s="30">
        <v>27924.65</v>
      </c>
      <c r="J20" s="30">
        <v>3939.26</v>
      </c>
      <c r="K20" s="30">
        <f t="shared" si="3"/>
        <v>144606.67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-808.85</v>
      </c>
      <c r="F23" s="30">
        <v>0</v>
      </c>
      <c r="G23" s="30">
        <v>0</v>
      </c>
      <c r="H23" s="30">
        <v>-104.06</v>
      </c>
      <c r="I23" s="30">
        <v>0</v>
      </c>
      <c r="J23" s="30">
        <v>0</v>
      </c>
      <c r="K23" s="30">
        <f t="shared" si="3"/>
        <v>-912.9100000000001</v>
      </c>
      <c r="L23"/>
      <c r="M23"/>
      <c r="N23"/>
    </row>
    <row r="24" spans="1:14" ht="16.5" customHeight="1">
      <c r="A24" s="18" t="s">
        <v>70</v>
      </c>
      <c r="B24" s="30">
        <v>-27952</v>
      </c>
      <c r="C24" s="30">
        <v>-31585.02</v>
      </c>
      <c r="D24" s="30">
        <v>-34761.43</v>
      </c>
      <c r="E24" s="30">
        <v>-17398.68</v>
      </c>
      <c r="F24" s="30">
        <v>-22089.9</v>
      </c>
      <c r="G24" s="30">
        <v>-24296.12</v>
      </c>
      <c r="H24" s="30">
        <v>-23113.73</v>
      </c>
      <c r="I24" s="30">
        <v>-28449.3</v>
      </c>
      <c r="J24" s="30">
        <v>-8536.2</v>
      </c>
      <c r="K24" s="30">
        <f t="shared" si="3"/>
        <v>-218182.38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-38165.6</v>
      </c>
      <c r="C27" s="30">
        <f t="shared" si="6"/>
        <v>-38579.2</v>
      </c>
      <c r="D27" s="30">
        <f t="shared" si="6"/>
        <v>-51638.4</v>
      </c>
      <c r="E27" s="30">
        <f t="shared" si="6"/>
        <v>-23628</v>
      </c>
      <c r="F27" s="30">
        <f t="shared" si="6"/>
        <v>-25163.6</v>
      </c>
      <c r="G27" s="30">
        <f t="shared" si="6"/>
        <v>-22800.8</v>
      </c>
      <c r="H27" s="30">
        <f t="shared" si="6"/>
        <v>-20583.2</v>
      </c>
      <c r="I27" s="30">
        <f t="shared" si="6"/>
        <v>-36229.6</v>
      </c>
      <c r="J27" s="30">
        <f t="shared" si="6"/>
        <v>-3308.8</v>
      </c>
      <c r="K27" s="30">
        <f aca="true" t="shared" si="7" ref="K27:K35">SUM(B27:J27)</f>
        <v>-260097.19999999998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-38165.6</v>
      </c>
      <c r="C28" s="30">
        <f t="shared" si="8"/>
        <v>-38579.2</v>
      </c>
      <c r="D28" s="30">
        <f t="shared" si="8"/>
        <v>-51638.4</v>
      </c>
      <c r="E28" s="30">
        <f t="shared" si="8"/>
        <v>-23628</v>
      </c>
      <c r="F28" s="30">
        <f t="shared" si="8"/>
        <v>-25163.6</v>
      </c>
      <c r="G28" s="30">
        <f t="shared" si="8"/>
        <v>-22800.8</v>
      </c>
      <c r="H28" s="30">
        <f t="shared" si="8"/>
        <v>-20583.2</v>
      </c>
      <c r="I28" s="30">
        <f t="shared" si="8"/>
        <v>-36229.6</v>
      </c>
      <c r="J28" s="30">
        <f t="shared" si="8"/>
        <v>-3308.8</v>
      </c>
      <c r="K28" s="30">
        <f t="shared" si="7"/>
        <v>-260097.19999999998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-38165.6</v>
      </c>
      <c r="C29" s="30">
        <f aca="true" t="shared" si="9" ref="C29:J29">-ROUND((C9)*$E$3,2)</f>
        <v>-38579.2</v>
      </c>
      <c r="D29" s="30">
        <f t="shared" si="9"/>
        <v>-51638.4</v>
      </c>
      <c r="E29" s="30">
        <f t="shared" si="9"/>
        <v>-23628</v>
      </c>
      <c r="F29" s="30">
        <f t="shared" si="9"/>
        <v>-25163.6</v>
      </c>
      <c r="G29" s="30">
        <f t="shared" si="9"/>
        <v>-22800.8</v>
      </c>
      <c r="H29" s="30">
        <f t="shared" si="9"/>
        <v>-20583.2</v>
      </c>
      <c r="I29" s="30">
        <f t="shared" si="9"/>
        <v>-36229.6</v>
      </c>
      <c r="J29" s="30">
        <f t="shared" si="9"/>
        <v>-3308.8</v>
      </c>
      <c r="K29" s="30">
        <f t="shared" si="7"/>
        <v>-260097.19999999998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545427.7500000001</v>
      </c>
      <c r="C47" s="27">
        <f aca="true" t="shared" si="11" ref="C47:J47">IF(C17+C27+C48&lt;0,0,C17+C27+C48)</f>
        <v>646538.87</v>
      </c>
      <c r="D47" s="27">
        <f t="shared" si="11"/>
        <v>822144.8099999999</v>
      </c>
      <c r="E47" s="27">
        <f t="shared" si="11"/>
        <v>396681.57</v>
      </c>
      <c r="F47" s="27">
        <f t="shared" si="11"/>
        <v>512857.9099999999</v>
      </c>
      <c r="G47" s="27">
        <f t="shared" si="11"/>
        <v>625039.19</v>
      </c>
      <c r="H47" s="27">
        <f t="shared" si="11"/>
        <v>553682.0700000001</v>
      </c>
      <c r="I47" s="27">
        <f t="shared" si="11"/>
        <v>658810.36</v>
      </c>
      <c r="J47" s="27">
        <f t="shared" si="11"/>
        <v>138648.69</v>
      </c>
      <c r="K47" s="20">
        <f>SUM(B47:J47)</f>
        <v>4899831.220000001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545427.74</v>
      </c>
      <c r="C53" s="10">
        <f t="shared" si="13"/>
        <v>646538.88</v>
      </c>
      <c r="D53" s="10">
        <f t="shared" si="13"/>
        <v>822144.8</v>
      </c>
      <c r="E53" s="10">
        <f t="shared" si="13"/>
        <v>396681.57</v>
      </c>
      <c r="F53" s="10">
        <f t="shared" si="13"/>
        <v>512857.92</v>
      </c>
      <c r="G53" s="10">
        <f t="shared" si="13"/>
        <v>625039.18</v>
      </c>
      <c r="H53" s="10">
        <f t="shared" si="13"/>
        <v>553682.08</v>
      </c>
      <c r="I53" s="10">
        <f>SUM(I54:I66)</f>
        <v>658810.36</v>
      </c>
      <c r="J53" s="10">
        <f t="shared" si="13"/>
        <v>138648.68</v>
      </c>
      <c r="K53" s="5">
        <f>SUM(K54:K66)</f>
        <v>4899831.21</v>
      </c>
      <c r="L53" s="9"/>
    </row>
    <row r="54" spans="1:11" ht="16.5" customHeight="1">
      <c r="A54" s="7" t="s">
        <v>60</v>
      </c>
      <c r="B54" s="8">
        <v>476212.96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476212.96</v>
      </c>
    </row>
    <row r="55" spans="1:11" ht="16.5" customHeight="1">
      <c r="A55" s="7" t="s">
        <v>61</v>
      </c>
      <c r="B55" s="8">
        <v>69214.78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69214.78</v>
      </c>
    </row>
    <row r="56" spans="1:11" ht="16.5" customHeight="1">
      <c r="A56" s="7" t="s">
        <v>4</v>
      </c>
      <c r="B56" s="6">
        <v>0</v>
      </c>
      <c r="C56" s="8">
        <v>646538.88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646538.88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822144.8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822144.8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396681.57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396681.57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512857.92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512857.92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625039.18</v>
      </c>
      <c r="H60" s="6">
        <v>0</v>
      </c>
      <c r="I60" s="6">
        <v>0</v>
      </c>
      <c r="J60" s="6">
        <v>0</v>
      </c>
      <c r="K60" s="5">
        <f t="shared" si="14"/>
        <v>625039.18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553682.08</v>
      </c>
      <c r="I61" s="6">
        <v>0</v>
      </c>
      <c r="J61" s="6">
        <v>0</v>
      </c>
      <c r="K61" s="5">
        <f t="shared" si="14"/>
        <v>553682.08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232823.58</v>
      </c>
      <c r="J63" s="6">
        <v>0</v>
      </c>
      <c r="K63" s="5">
        <f t="shared" si="14"/>
        <v>232823.58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425986.78</v>
      </c>
      <c r="J64" s="6">
        <v>0</v>
      </c>
      <c r="K64" s="5">
        <f t="shared" si="14"/>
        <v>425986.78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138648.68</v>
      </c>
      <c r="K65" s="5">
        <f t="shared" si="14"/>
        <v>138648.68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2020-07-09T20:59:37Z</dcterms:modified>
  <cp:category/>
  <cp:version/>
  <cp:contentType/>
  <cp:contentStatus/>
</cp:coreProperties>
</file>