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<sst xmlns="http://schemas.openxmlformats.org/spreadsheetml/2006/main" count="80" uniqueCount="79">
  <si>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</si>
  <si>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</si>
  <si>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</si>
  <si>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</si>
  <si>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</si>
  <si>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</si>
  <si>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</si>
  <si>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</si>
  <si>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</si>
  <si>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</si>
  <si>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</si>
  <si>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</si>
  <si>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</si>
  <si>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</si>
  <si>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</si>
  <si>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</si>
  <si>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</si>
  <si>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</si>
  <si>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</si>
  <si>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</si>
  <si>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</si>
  <si>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</si>
  <si>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</si>
  <si>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</si>
  <si>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</si>
  <si>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</si>
  <si>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</si>
  <si>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</si>
  <si>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</si>
  <si>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</si>
  <si>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</si>
  <si>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</si>
  <si>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</si>
  <si>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</si>
  <si>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</si>
  <si>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</si>
  <si>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</si>
  <si>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</si>
  <si>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</si>
  <si>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</si>
  <si>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</si>
  <si>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</si>
  <si>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</si>
  <si>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</si>
  <si>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</si>
  <si>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</si>
  <si>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</si>
  <si>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</si>
  <si>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</si>
  <si>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</si>
  <si>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</si>
  <si>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</si>
  <si>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</si>
  <si>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</si>
  <si>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</si>
  <si>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</si>
  <si>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</si>
  <si>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</si>
  <si>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</si>
  <si>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</si>
  <si>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</si>
  <si>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</si>
  <si>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</si>
  <si>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</si>
  <si>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</si>
  <si>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</si>
  <si>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</si>
  <si>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</si>
  <si>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</si>
  <si>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</si>
  <si>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</si>
  <si>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</si>
  <si>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</si>
  <si>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</si>
  <si>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</si>
  <si>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24/07/20 - VENCIMENTO 31/07/20</t>
  </si>
  <si>
    <t>5.3. Revisão de Remuneração pelo Transporte Coletivo ¹</t>
  </si>
  <si>
    <t>7.15. Consórcio KBPX</t>
  </si>
  <si>
    <t>¹ Rede da madrugada e arla de jun/20.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</si>
</sst>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47592</v>
      </c>
      <c r="C7" s="10">
        <f>C8+C11</f>
        <v>65971</v>
      </c>
      <c r="D7" s="10">
        <f aca="true" t="shared" si="0" ref="D7:K7">D8+D11</f>
        <v>179059</v>
      </c>
      <c r="E7" s="10">
        <f t="shared" si="0"/>
        <v>169382</v>
      </c>
      <c r="F7" s="10">
        <f t="shared" si="0"/>
        <v>174945</v>
      </c>
      <c r="G7" s="10">
        <f t="shared" si="0"/>
        <v>84572</v>
      </c>
      <c r="H7" s="10">
        <f t="shared" si="0"/>
        <v>37948</v>
      </c>
      <c r="I7" s="10">
        <f t="shared" si="0"/>
        <v>74071</v>
      </c>
      <c r="J7" s="10">
        <f t="shared" si="0"/>
        <v>52320</v>
      </c>
      <c r="K7" s="10">
        <f t="shared" si="0"/>
        <v>129460</v>
      </c>
      <c r="L7" s="10">
        <f>SUM(B7:K7)</f>
        <v>1015320</v>
      </c>
      <c r="M7" s="11"/>
    </row>
    <row r="8" spans="1:13" ht="17.25" customHeight="1">
      <c r="A8" s="12" t="s">
        <v>18</v>
      </c>
      <c r="B8" s="13">
        <f>B9+B10</f>
        <v>3527</v>
      </c>
      <c r="C8" s="13">
        <f aca="true" t="shared" si="1" ref="C8:K8">C9+C10</f>
        <v>4687</v>
      </c>
      <c r="D8" s="13">
        <f t="shared" si="1"/>
        <v>12459</v>
      </c>
      <c r="E8" s="13">
        <f t="shared" si="1"/>
        <v>10982</v>
      </c>
      <c r="F8" s="13">
        <f t="shared" si="1"/>
        <v>10843</v>
      </c>
      <c r="G8" s="13">
        <f t="shared" si="1"/>
        <v>6037</v>
      </c>
      <c r="H8" s="13">
        <f t="shared" si="1"/>
        <v>2389</v>
      </c>
      <c r="I8" s="13">
        <f t="shared" si="1"/>
        <v>3433</v>
      </c>
      <c r="J8" s="13">
        <f t="shared" si="1"/>
        <v>2827</v>
      </c>
      <c r="K8" s="13">
        <f t="shared" si="1"/>
        <v>7720</v>
      </c>
      <c r="L8" s="13">
        <f>SUM(B8:K8)</f>
        <v>64904</v>
      </c>
      <c r="M8"/>
    </row>
    <row r="9" spans="1:13" ht="17.25" customHeight="1">
      <c r="A9" s="14" t="s">
        <v>19</v>
      </c>
      <c r="B9" s="15">
        <v>3525</v>
      </c>
      <c r="C9" s="15">
        <v>4687</v>
      </c>
      <c r="D9" s="15">
        <v>12459</v>
      </c>
      <c r="E9" s="15">
        <v>10982</v>
      </c>
      <c r="F9" s="15">
        <v>10843</v>
      </c>
      <c r="G9" s="15">
        <v>6037</v>
      </c>
      <c r="H9" s="15">
        <v>2389</v>
      </c>
      <c r="I9" s="15">
        <v>3433</v>
      </c>
      <c r="J9" s="15">
        <v>2827</v>
      </c>
      <c r="K9" s="15">
        <v>7720</v>
      </c>
      <c r="L9" s="13">
        <f>SUM(B9:K9)</f>
        <v>64902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44065</v>
      </c>
      <c r="C11" s="15">
        <v>61284</v>
      </c>
      <c r="D11" s="15">
        <v>166600</v>
      </c>
      <c r="E11" s="15">
        <v>158400</v>
      </c>
      <c r="F11" s="15">
        <v>164102</v>
      </c>
      <c r="G11" s="15">
        <v>78535</v>
      </c>
      <c r="H11" s="15">
        <v>35559</v>
      </c>
      <c r="I11" s="15">
        <v>70638</v>
      </c>
      <c r="J11" s="15">
        <v>49493</v>
      </c>
      <c r="K11" s="15">
        <v>121740</v>
      </c>
      <c r="L11" s="13">
        <f>SUM(B11:K11)</f>
        <v>950416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1.152875989791403</v>
      </c>
      <c r="C15" s="22">
        <v>1.619628429199711</v>
      </c>
      <c r="D15" s="22">
        <v>1.690403659861857</v>
      </c>
      <c r="E15" s="22">
        <v>1.404898602057982</v>
      </c>
      <c r="F15" s="22">
        <v>1.384391829053897</v>
      </c>
      <c r="G15" s="22">
        <v>1.65520348167632</v>
      </c>
      <c r="H15" s="22">
        <v>1.733767259613797</v>
      </c>
      <c r="I15" s="22">
        <v>1.360654814272533</v>
      </c>
      <c r="J15" s="22">
        <v>1.803372326115437</v>
      </c>
      <c r="K15" s="22">
        <v>1.490592268427768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310471.82</v>
      </c>
      <c r="C17" s="25">
        <f aca="true" t="shared" si="2" ref="C17:K17">C18+C19+C20+C21+C22+C23+C24</f>
        <v>325472.33</v>
      </c>
      <c r="D17" s="25">
        <f t="shared" si="2"/>
        <v>1097378.2399999998</v>
      </c>
      <c r="E17" s="25">
        <f t="shared" si="2"/>
        <v>876406.7600000001</v>
      </c>
      <c r="F17" s="25">
        <f t="shared" si="2"/>
        <v>797719.4799999999</v>
      </c>
      <c r="G17" s="25">
        <f t="shared" si="2"/>
        <v>510140.62</v>
      </c>
      <c r="H17" s="25">
        <f t="shared" si="2"/>
        <v>262817.58999999997</v>
      </c>
      <c r="I17" s="25">
        <f t="shared" si="2"/>
        <v>328536.04</v>
      </c>
      <c r="J17" s="25">
        <f t="shared" si="2"/>
        <v>338746.3</v>
      </c>
      <c r="K17" s="25">
        <f t="shared" si="2"/>
        <v>558077.89</v>
      </c>
      <c r="L17" s="25">
        <f>L18+L19+L20+L21+L22+L23+L24</f>
        <v>5405767.069999998</v>
      </c>
      <c r="M17"/>
    </row>
    <row r="18" spans="1:13" ht="17.25" customHeight="1">
      <c r="A18" s="26" t="s">
        <v>24</v>
      </c>
      <c r="B18" s="33">
        <f aca="true" t="shared" si="3" ref="B18:K18">ROUND(B13*B7,2)</f>
        <v>273953.83</v>
      </c>
      <c r="C18" s="33">
        <f t="shared" si="3"/>
        <v>204615.65</v>
      </c>
      <c r="D18" s="33">
        <f t="shared" si="3"/>
        <v>661408.13</v>
      </c>
      <c r="E18" s="33">
        <f t="shared" si="3"/>
        <v>632743.4</v>
      </c>
      <c r="F18" s="33">
        <f t="shared" si="3"/>
        <v>578508.13</v>
      </c>
      <c r="G18" s="33">
        <f t="shared" si="3"/>
        <v>307309.28</v>
      </c>
      <c r="H18" s="33">
        <f t="shared" si="3"/>
        <v>151928.61</v>
      </c>
      <c r="I18" s="33">
        <f t="shared" si="3"/>
        <v>246308.3</v>
      </c>
      <c r="J18" s="33">
        <f t="shared" si="3"/>
        <v>187326.53</v>
      </c>
      <c r="K18" s="33">
        <f t="shared" si="3"/>
        <v>378450.42</v>
      </c>
      <c r="L18" s="33">
        <f aca="true" t="shared" si="4" ref="L18:L24">SUM(B18:K18)</f>
        <v>3622552.2799999993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41880.96</v>
      </c>
      <c r="C19" s="33">
        <f t="shared" si="5"/>
        <v>126785.67</v>
      </c>
      <c r="D19" s="33">
        <f t="shared" si="5"/>
        <v>456638.59</v>
      </c>
      <c r="E19" s="33">
        <f t="shared" si="5"/>
        <v>256196.92</v>
      </c>
      <c r="F19" s="33">
        <f t="shared" si="5"/>
        <v>222373.8</v>
      </c>
      <c r="G19" s="33">
        <f t="shared" si="5"/>
        <v>201350.11</v>
      </c>
      <c r="H19" s="33">
        <f t="shared" si="5"/>
        <v>111480.24</v>
      </c>
      <c r="I19" s="33">
        <f t="shared" si="5"/>
        <v>88832.27</v>
      </c>
      <c r="J19" s="33">
        <f t="shared" si="5"/>
        <v>150492.95</v>
      </c>
      <c r="K19" s="33">
        <f t="shared" si="5"/>
        <v>185664.85</v>
      </c>
      <c r="L19" s="33">
        <f t="shared" si="4"/>
        <v>1841696.3599999999</v>
      </c>
      <c r="M19"/>
    </row>
    <row r="20" spans="1:13" ht="17.25" customHeight="1">
      <c r="A20" s="27" t="s">
        <v>26</v>
      </c>
      <c r="B20" s="33">
        <v>1730.04</v>
      </c>
      <c r="C20" s="33">
        <v>4791.57</v>
      </c>
      <c r="D20" s="33">
        <v>17672.64</v>
      </c>
      <c r="E20" s="33">
        <v>16325.24</v>
      </c>
      <c r="F20" s="33">
        <v>22887.6</v>
      </c>
      <c r="G20" s="33">
        <v>16647.33</v>
      </c>
      <c r="H20" s="33">
        <v>7032.03</v>
      </c>
      <c r="I20" s="33">
        <v>4113.12</v>
      </c>
      <c r="J20" s="33">
        <v>9116.7</v>
      </c>
      <c r="K20" s="33">
        <v>13246.74</v>
      </c>
      <c r="L20" s="33">
        <f t="shared" si="4"/>
        <v>113563.01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-128.1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-128.1</v>
      </c>
      <c r="M23"/>
    </row>
    <row r="24" spans="1:13" ht="17.25" customHeight="1">
      <c r="A24" s="27" t="s">
        <v>73</v>
      </c>
      <c r="B24" s="33">
        <v>-8416.87</v>
      </c>
      <c r="C24" s="33">
        <v>-10720.56</v>
      </c>
      <c r="D24" s="33">
        <v>-38341.12</v>
      </c>
      <c r="E24" s="33">
        <v>-28730.7</v>
      </c>
      <c r="F24" s="33">
        <v>-27373.91</v>
      </c>
      <c r="G24" s="33">
        <v>-15166.1</v>
      </c>
      <c r="H24" s="33">
        <v>-8947.15</v>
      </c>
      <c r="I24" s="33">
        <v>-10717.65</v>
      </c>
      <c r="J24" s="33">
        <v>-10837.6</v>
      </c>
      <c r="K24" s="33">
        <v>-19284.12</v>
      </c>
      <c r="L24" s="33">
        <f t="shared" si="4"/>
        <v>-178535.78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35028</v>
      </c>
      <c r="C27" s="33">
        <f t="shared" si="6"/>
        <v>78437.06</v>
      </c>
      <c r="D27" s="33">
        <f t="shared" si="6"/>
        <v>247461.80000000002</v>
      </c>
      <c r="E27" s="33">
        <f t="shared" si="6"/>
        <v>196473.21999999997</v>
      </c>
      <c r="F27" s="33">
        <f t="shared" si="6"/>
        <v>62629.850000000006</v>
      </c>
      <c r="G27" s="33">
        <f t="shared" si="6"/>
        <v>63531.42999999999</v>
      </c>
      <c r="H27" s="33">
        <f t="shared" si="6"/>
        <v>17337.129999999997</v>
      </c>
      <c r="I27" s="33">
        <f t="shared" si="6"/>
        <v>2653</v>
      </c>
      <c r="J27" s="33">
        <f t="shared" si="6"/>
        <v>109983.39</v>
      </c>
      <c r="K27" s="33">
        <f t="shared" si="6"/>
        <v>230241.52000000002</v>
      </c>
      <c r="L27" s="33">
        <f aca="true" t="shared" si="7" ref="L27:L33">SUM(B27:K27)</f>
        <v>1043776.3999999999</v>
      </c>
      <c r="M27"/>
    </row>
    <row r="28" spans="1:13" ht="18.75" customHeight="1">
      <c r="A28" s="27" t="s">
        <v>30</v>
      </c>
      <c r="B28" s="33">
        <f>B29+B30+B31+B32</f>
        <v>-15510</v>
      </c>
      <c r="C28" s="33">
        <f aca="true" t="shared" si="8" ref="C28:K28">C29+C30+C31+C32</f>
        <v>-20622.8</v>
      </c>
      <c r="D28" s="33">
        <f t="shared" si="8"/>
        <v>-54819.6</v>
      </c>
      <c r="E28" s="33">
        <f t="shared" si="8"/>
        <v>-48320.8</v>
      </c>
      <c r="F28" s="33">
        <f t="shared" si="8"/>
        <v>-47709.2</v>
      </c>
      <c r="G28" s="33">
        <f t="shared" si="8"/>
        <v>-26562.8</v>
      </c>
      <c r="H28" s="33">
        <f t="shared" si="8"/>
        <v>-10511.6</v>
      </c>
      <c r="I28" s="33">
        <f t="shared" si="8"/>
        <v>-22204</v>
      </c>
      <c r="J28" s="33">
        <f t="shared" si="8"/>
        <v>-12438.8</v>
      </c>
      <c r="K28" s="33">
        <f t="shared" si="8"/>
        <v>-33968</v>
      </c>
      <c r="L28" s="33">
        <f t="shared" si="7"/>
        <v>-292667.6</v>
      </c>
      <c r="M28"/>
    </row>
    <row r="29" spans="1:13" s="36" customFormat="1" ht="18.75" customHeight="1">
      <c r="A29" s="34" t="s">
        <v>57</v>
      </c>
      <c r="B29" s="33">
        <f>-ROUND((B9)*$E$3,2)</f>
        <v>-15510</v>
      </c>
      <c r="C29" s="33">
        <f aca="true" t="shared" si="9" ref="C29:K29">-ROUND((C9)*$E$3,2)</f>
        <v>-20622.8</v>
      </c>
      <c r="D29" s="33">
        <f t="shared" si="9"/>
        <v>-54819.6</v>
      </c>
      <c r="E29" s="33">
        <f t="shared" si="9"/>
        <v>-48320.8</v>
      </c>
      <c r="F29" s="33">
        <f t="shared" si="9"/>
        <v>-47709.2</v>
      </c>
      <c r="G29" s="33">
        <f t="shared" si="9"/>
        <v>-26562.8</v>
      </c>
      <c r="H29" s="33">
        <f t="shared" si="9"/>
        <v>-10511.6</v>
      </c>
      <c r="I29" s="33">
        <f t="shared" si="9"/>
        <v>-15105.2</v>
      </c>
      <c r="J29" s="33">
        <f t="shared" si="9"/>
        <v>-12438.8</v>
      </c>
      <c r="K29" s="33">
        <f t="shared" si="9"/>
        <v>-33968</v>
      </c>
      <c r="L29" s="33">
        <f t="shared" si="7"/>
        <v>-285568.80000000005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-7098.8</v>
      </c>
      <c r="J32" s="17">
        <v>0</v>
      </c>
      <c r="K32" s="17">
        <v>0</v>
      </c>
      <c r="L32" s="33">
        <f t="shared" si="7"/>
        <v>-7098.8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0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76</v>
      </c>
      <c r="B46" s="38">
        <v>50538</v>
      </c>
      <c r="C46" s="38">
        <v>99059.86</v>
      </c>
      <c r="D46" s="38">
        <v>302281.4</v>
      </c>
      <c r="E46" s="38">
        <v>244794.02</v>
      </c>
      <c r="F46" s="38">
        <v>110339.05</v>
      </c>
      <c r="G46" s="38">
        <v>90094.23</v>
      </c>
      <c r="H46" s="38">
        <v>27848.73</v>
      </c>
      <c r="I46" s="38">
        <v>24857</v>
      </c>
      <c r="J46" s="38">
        <v>122422.19</v>
      </c>
      <c r="K46" s="38">
        <v>264209.52</v>
      </c>
      <c r="L46" s="38">
        <f t="shared" si="11"/>
        <v>1336444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345499.82</v>
      </c>
      <c r="C48" s="41">
        <f aca="true" t="shared" si="12" ref="C48:K48">IF(C17+C27+C40+C49&lt;0,0,C17+C27+C49)</f>
        <v>403909.39</v>
      </c>
      <c r="D48" s="41">
        <f t="shared" si="12"/>
        <v>1344840.0399999998</v>
      </c>
      <c r="E48" s="41">
        <f t="shared" si="12"/>
        <v>1072879.98</v>
      </c>
      <c r="F48" s="41">
        <f t="shared" si="12"/>
        <v>860349.3299999998</v>
      </c>
      <c r="G48" s="41">
        <f t="shared" si="12"/>
        <v>573672.05</v>
      </c>
      <c r="H48" s="41">
        <f t="shared" si="12"/>
        <v>280154.72</v>
      </c>
      <c r="I48" s="41">
        <f t="shared" si="12"/>
        <v>331189.04</v>
      </c>
      <c r="J48" s="41">
        <f t="shared" si="12"/>
        <v>448729.69</v>
      </c>
      <c r="K48" s="41">
        <f t="shared" si="12"/>
        <v>788319.41</v>
      </c>
      <c r="L48" s="42">
        <f>SUM(B48:K48)</f>
        <v>6449543.47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345499.82</v>
      </c>
      <c r="C54" s="41">
        <f aca="true" t="shared" si="14" ref="C54:J54">SUM(C55:C66)</f>
        <v>403909.4</v>
      </c>
      <c r="D54" s="41">
        <f t="shared" si="14"/>
        <v>1344840.05</v>
      </c>
      <c r="E54" s="41">
        <f t="shared" si="14"/>
        <v>1072879.97</v>
      </c>
      <c r="F54" s="41">
        <f t="shared" si="14"/>
        <v>860349.32</v>
      </c>
      <c r="G54" s="41">
        <f t="shared" si="14"/>
        <v>573672.04</v>
      </c>
      <c r="H54" s="41">
        <f t="shared" si="14"/>
        <v>280154.73</v>
      </c>
      <c r="I54" s="41">
        <f>SUM(I55:I69)</f>
        <v>331189.04</v>
      </c>
      <c r="J54" s="41">
        <f t="shared" si="14"/>
        <v>448729.69</v>
      </c>
      <c r="K54" s="41">
        <f>SUM(K55:K68)</f>
        <v>788319.41</v>
      </c>
      <c r="L54" s="46">
        <f>SUM(B54:K54)</f>
        <v>6449543.470000001</v>
      </c>
      <c r="M54" s="40"/>
    </row>
    <row r="55" spans="1:13" ht="18.75" customHeight="1">
      <c r="A55" s="47" t="s">
        <v>50</v>
      </c>
      <c r="B55" s="48">
        <v>345499.82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345499.82</v>
      </c>
      <c r="M55" s="40"/>
    </row>
    <row r="56" spans="1:12" ht="18.75" customHeight="1">
      <c r="A56" s="47" t="s">
        <v>60</v>
      </c>
      <c r="B56" s="17">
        <v>0</v>
      </c>
      <c r="C56" s="48">
        <v>346777.51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346777.51</v>
      </c>
    </row>
    <row r="57" spans="1:12" ht="18.75" customHeight="1">
      <c r="A57" s="47" t="s">
        <v>61</v>
      </c>
      <c r="B57" s="17">
        <v>0</v>
      </c>
      <c r="C57" s="48">
        <v>57131.89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57131.89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1344840.05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1344840.05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1072879.97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1072879.97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860349.32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860349.32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573672.04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573672.04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280154.73</v>
      </c>
      <c r="I62" s="17">
        <v>0</v>
      </c>
      <c r="J62" s="17">
        <v>0</v>
      </c>
      <c r="K62" s="17">
        <v>0</v>
      </c>
      <c r="L62" s="46">
        <f t="shared" si="15"/>
        <v>280154.73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448729.69</v>
      </c>
      <c r="K64" s="17">
        <v>0</v>
      </c>
      <c r="L64" s="46">
        <f t="shared" si="15"/>
        <v>448729.69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436886.62</v>
      </c>
      <c r="L65" s="46">
        <f t="shared" si="15"/>
        <v>436886.62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351432.79000000004</v>
      </c>
      <c r="L66" s="46">
        <f t="shared" si="15"/>
        <v>351432.79000000004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2">
        <v>331189.04</v>
      </c>
      <c r="J69" s="53">
        <v>0</v>
      </c>
      <c r="K69" s="53">
        <v>0</v>
      </c>
      <c r="L69" s="51">
        <f>SUM(B69:K69)</f>
        <v>331189.04</v>
      </c>
    </row>
    <row r="70" spans="1:12" ht="18" customHeight="1">
      <c r="A70" s="54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2020-07-31T01:14:09Z</dcterms:modified>
  <cp:category/>
  <cp:version/>
  <cp:contentType/>
  <cp:contentStatus/>
</cp:coreProperties>
</file>