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<sst xmlns="http://schemas.openxmlformats.org/spreadsheetml/2006/main" count="77" uniqueCount="74">
  <si>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</si>
  <si>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</si>
  <si>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</si>
  <si>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</si>
  <si>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</si>
  <si>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</si>
  <si>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</si>
  <si>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</si>
  <si>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</si>
  <si>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</si>
  <si>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</si>
  <si>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</si>
  <si>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</si>
  <si>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</si>
  <si>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</si>
  <si>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</si>
  <si>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</si>
  <si>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</si>
  <si>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</si>
  <si>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</si>
  <si>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</si>
  <si>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</si>
  <si>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</si>
  <si>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</si>
  <si>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</si>
  <si>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</si>
  <si>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</si>
  <si>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</si>
  <si>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</si>
  <si>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</si>
  <si>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</si>
  <si>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</si>
  <si>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</si>
  <si>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</si>
  <si>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</si>
  <si>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</si>
  <si>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</si>
  <si>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</si>
  <si>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</si>
  <si>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</si>
  <si>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</si>
  <si>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</si>
  <si>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</si>
  <si>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</si>
  <si>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</si>
  <si>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</si>
  <si>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</si>
  <si>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</si>
  <si>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</si>
  <si>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</si>
  <si>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</si>
  <si>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</si>
  <si>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</si>
  <si>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</si>
  <si>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</si>
  <si>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</si>
  <si>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</si>
  <si>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</si>
  <si>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</si>
  <si>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</si>
  <si>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</si>
  <si>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</si>
  <si>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</si>
  <si>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</si>
  <si>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</si>
  <si>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</si>
  <si>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</si>
  <si>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</si>
  <si>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</si>
  <si>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</si>
  <si>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</si>
  <si>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</si>
  <si>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</si>
  <si>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13/01/20 - VENCIMENTO 20/01/20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</si>
</sst>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G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39" sqref="O39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386344</v>
      </c>
      <c r="C7" s="9">
        <f t="shared" si="0"/>
        <v>285068</v>
      </c>
      <c r="D7" s="9">
        <f t="shared" si="0"/>
        <v>270245</v>
      </c>
      <c r="E7" s="9">
        <f t="shared" si="0"/>
        <v>60726</v>
      </c>
      <c r="F7" s="9">
        <f t="shared" si="0"/>
        <v>247140</v>
      </c>
      <c r="G7" s="9">
        <f t="shared" si="0"/>
        <v>417415</v>
      </c>
      <c r="H7" s="9">
        <f t="shared" si="0"/>
        <v>44977</v>
      </c>
      <c r="I7" s="9">
        <f t="shared" si="0"/>
        <v>286300</v>
      </c>
      <c r="J7" s="9">
        <f t="shared" si="0"/>
        <v>242860</v>
      </c>
      <c r="K7" s="9">
        <f t="shared" si="0"/>
        <v>362743</v>
      </c>
      <c r="L7" s="9">
        <f t="shared" si="0"/>
        <v>286145</v>
      </c>
      <c r="M7" s="9">
        <f t="shared" si="0"/>
        <v>119178</v>
      </c>
      <c r="N7" s="9">
        <f t="shared" si="0"/>
        <v>84203</v>
      </c>
      <c r="O7" s="9">
        <f t="shared" si="0"/>
        <v>3093344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19339</v>
      </c>
      <c r="C8" s="11">
        <f t="shared" si="1"/>
        <v>18931</v>
      </c>
      <c r="D8" s="11">
        <f t="shared" si="1"/>
        <v>12505</v>
      </c>
      <c r="E8" s="11">
        <f t="shared" si="1"/>
        <v>2935</v>
      </c>
      <c r="F8" s="11">
        <f t="shared" si="1"/>
        <v>11539</v>
      </c>
      <c r="G8" s="11">
        <f t="shared" si="1"/>
        <v>21064</v>
      </c>
      <c r="H8" s="11">
        <f t="shared" si="1"/>
        <v>2668</v>
      </c>
      <c r="I8" s="11">
        <f t="shared" si="1"/>
        <v>18435</v>
      </c>
      <c r="J8" s="11">
        <f t="shared" si="1"/>
        <v>15489</v>
      </c>
      <c r="K8" s="11">
        <f t="shared" si="1"/>
        <v>13707</v>
      </c>
      <c r="L8" s="11">
        <f t="shared" si="1"/>
        <v>12391</v>
      </c>
      <c r="M8" s="11">
        <f t="shared" si="1"/>
        <v>7006</v>
      </c>
      <c r="N8" s="11">
        <f t="shared" si="1"/>
        <v>6041</v>
      </c>
      <c r="O8" s="11">
        <f t="shared" si="1"/>
        <v>162050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19339</v>
      </c>
      <c r="C9" s="11">
        <v>18931</v>
      </c>
      <c r="D9" s="11">
        <v>12505</v>
      </c>
      <c r="E9" s="11">
        <v>2935</v>
      </c>
      <c r="F9" s="11">
        <v>11539</v>
      </c>
      <c r="G9" s="11">
        <v>21064</v>
      </c>
      <c r="H9" s="11">
        <v>2659</v>
      </c>
      <c r="I9" s="11">
        <v>18433</v>
      </c>
      <c r="J9" s="11">
        <v>15489</v>
      </c>
      <c r="K9" s="11">
        <v>13694</v>
      </c>
      <c r="L9" s="11">
        <v>12391</v>
      </c>
      <c r="M9" s="11">
        <v>6997</v>
      </c>
      <c r="N9" s="11">
        <v>6041</v>
      </c>
      <c r="O9" s="11">
        <f>SUM(B9:N9)</f>
        <v>162017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9</v>
      </c>
      <c r="I10" s="13">
        <v>2</v>
      </c>
      <c r="J10" s="13">
        <v>0</v>
      </c>
      <c r="K10" s="13">
        <v>13</v>
      </c>
      <c r="L10" s="13">
        <v>0</v>
      </c>
      <c r="M10" s="13">
        <v>9</v>
      </c>
      <c r="N10" s="13">
        <v>0</v>
      </c>
      <c r="O10" s="11">
        <f>SUM(B10:N10)</f>
        <v>33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367005</v>
      </c>
      <c r="C11" s="13">
        <v>266137</v>
      </c>
      <c r="D11" s="13">
        <v>257740</v>
      </c>
      <c r="E11" s="13">
        <v>57791</v>
      </c>
      <c r="F11" s="13">
        <v>235601</v>
      </c>
      <c r="G11" s="13">
        <v>396351</v>
      </c>
      <c r="H11" s="13">
        <v>42309</v>
      </c>
      <c r="I11" s="13">
        <v>267865</v>
      </c>
      <c r="J11" s="13">
        <v>227371</v>
      </c>
      <c r="K11" s="13">
        <v>349036</v>
      </c>
      <c r="L11" s="13">
        <v>273754</v>
      </c>
      <c r="M11" s="13">
        <v>112172</v>
      </c>
      <c r="N11" s="13">
        <v>78162</v>
      </c>
      <c r="O11" s="11">
        <f>SUM(B11:N11)</f>
        <v>2931294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1.023003473860375</v>
      </c>
      <c r="C15" s="19">
        <v>1.0422960523944</v>
      </c>
      <c r="D15" s="19">
        <v>0.968943048822033</v>
      </c>
      <c r="E15" s="19">
        <v>0.926217944885135</v>
      </c>
      <c r="F15" s="19">
        <v>1.024907557207969</v>
      </c>
      <c r="G15" s="19">
        <v>1.044245227775584</v>
      </c>
      <c r="H15" s="19">
        <v>1.178593334953167</v>
      </c>
      <c r="I15" s="19">
        <v>0.978206355590132</v>
      </c>
      <c r="J15" s="19">
        <v>1.045686235090897</v>
      </c>
      <c r="K15" s="19">
        <v>0.987099383048068</v>
      </c>
      <c r="L15" s="19">
        <v>0.992217733418581</v>
      </c>
      <c r="M15" s="19">
        <v>1.098708966650727</v>
      </c>
      <c r="N15" s="19">
        <v>0.95826018850533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936849.4299999999</v>
      </c>
      <c r="C17" s="24">
        <f aca="true" t="shared" si="2" ref="C17:O17">C18+C19+C20+C21+C22+C23</f>
        <v>742631.7300000001</v>
      </c>
      <c r="D17" s="24">
        <f t="shared" si="2"/>
        <v>539598.27</v>
      </c>
      <c r="E17" s="24">
        <f t="shared" si="2"/>
        <v>200392.74</v>
      </c>
      <c r="F17" s="24">
        <f t="shared" si="2"/>
        <v>619255.59</v>
      </c>
      <c r="G17" s="24">
        <f t="shared" si="2"/>
        <v>863166.33</v>
      </c>
      <c r="H17" s="24">
        <f t="shared" si="2"/>
        <v>135817.38999999998</v>
      </c>
      <c r="I17" s="24">
        <f t="shared" si="2"/>
        <v>681297.03</v>
      </c>
      <c r="J17" s="24">
        <f t="shared" si="2"/>
        <v>618876.9199999999</v>
      </c>
      <c r="K17" s="24">
        <f t="shared" si="2"/>
        <v>832611.0499999999</v>
      </c>
      <c r="L17" s="24">
        <f t="shared" si="2"/>
        <v>750552.42</v>
      </c>
      <c r="M17" s="24">
        <f t="shared" si="2"/>
        <v>413975.57</v>
      </c>
      <c r="N17" s="24">
        <f t="shared" si="2"/>
        <v>223902.52999999997</v>
      </c>
      <c r="O17" s="24">
        <f t="shared" si="2"/>
        <v>7558927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863169.76</v>
      </c>
      <c r="C18" s="22">
        <f t="shared" si="3"/>
        <v>657794.41</v>
      </c>
      <c r="D18" s="22">
        <f t="shared" si="3"/>
        <v>546759.68</v>
      </c>
      <c r="E18" s="22">
        <f t="shared" si="3"/>
        <v>210178.76</v>
      </c>
      <c r="F18" s="22">
        <f t="shared" si="3"/>
        <v>579345.59</v>
      </c>
      <c r="G18" s="22">
        <f t="shared" si="3"/>
        <v>804400.45</v>
      </c>
      <c r="H18" s="22">
        <f t="shared" si="3"/>
        <v>116216.07</v>
      </c>
      <c r="I18" s="22">
        <f t="shared" si="3"/>
        <v>655397.96</v>
      </c>
      <c r="J18" s="22">
        <f t="shared" si="3"/>
        <v>559573.73</v>
      </c>
      <c r="K18" s="22">
        <f t="shared" si="3"/>
        <v>790562.09</v>
      </c>
      <c r="L18" s="22">
        <f t="shared" si="3"/>
        <v>709754.06</v>
      </c>
      <c r="M18" s="22">
        <f t="shared" si="3"/>
        <v>341504.56</v>
      </c>
      <c r="N18" s="22">
        <f t="shared" si="3"/>
        <v>218052.09</v>
      </c>
      <c r="O18" s="27">
        <f aca="true" t="shared" si="4" ref="O18:O23">SUM(B18:N18)</f>
        <v>7052709.21</v>
      </c>
    </row>
    <row r="19" spans="1:23" ht="18.75" customHeight="1">
      <c r="A19" s="26" t="s">
        <v>36</v>
      </c>
      <c r="B19" s="16">
        <f>IF(B15&lt;&gt;0,ROUND((B15-1)*B18,2),0)</f>
        <v>19855.9</v>
      </c>
      <c r="C19" s="22">
        <f aca="true" t="shared" si="5" ref="C19:N19">IF(C15&lt;&gt;0,ROUND((C15-1)*C18,2),0)</f>
        <v>27822.11</v>
      </c>
      <c r="D19" s="22">
        <f t="shared" si="5"/>
        <v>-16980.69</v>
      </c>
      <c r="E19" s="22">
        <f t="shared" si="5"/>
        <v>-15507.42</v>
      </c>
      <c r="F19" s="22">
        <f t="shared" si="5"/>
        <v>14430.08</v>
      </c>
      <c r="G19" s="22">
        <f t="shared" si="5"/>
        <v>35590.88</v>
      </c>
      <c r="H19" s="22">
        <f t="shared" si="5"/>
        <v>20755.42</v>
      </c>
      <c r="I19" s="22">
        <f t="shared" si="5"/>
        <v>-14283.51</v>
      </c>
      <c r="J19" s="22">
        <f t="shared" si="5"/>
        <v>25564.82</v>
      </c>
      <c r="K19" s="22">
        <f t="shared" si="5"/>
        <v>-10198.74</v>
      </c>
      <c r="L19" s="22">
        <f t="shared" si="5"/>
        <v>-5523.5</v>
      </c>
      <c r="M19" s="22">
        <f t="shared" si="5"/>
        <v>33709.56</v>
      </c>
      <c r="N19" s="22">
        <f t="shared" si="5"/>
        <v>-9101.45</v>
      </c>
      <c r="O19" s="27">
        <f t="shared" si="4"/>
        <v>106133.45999999999</v>
      </c>
      <c r="W19" s="63"/>
    </row>
    <row r="20" spans="1:15" ht="18.75" customHeight="1">
      <c r="A20" s="26" t="s">
        <v>37</v>
      </c>
      <c r="B20" s="22">
        <v>34082.81</v>
      </c>
      <c r="C20" s="22">
        <v>25982.67</v>
      </c>
      <c r="D20" s="22">
        <v>11150.83</v>
      </c>
      <c r="E20" s="22">
        <v>4421.77</v>
      </c>
      <c r="F20" s="22">
        <v>14179.26</v>
      </c>
      <c r="G20" s="22">
        <v>20723.43</v>
      </c>
      <c r="H20" s="22">
        <v>4637</v>
      </c>
      <c r="I20" s="22">
        <v>15795.31</v>
      </c>
      <c r="J20" s="22">
        <v>17799.04</v>
      </c>
      <c r="K20" s="22">
        <v>31797.74</v>
      </c>
      <c r="L20" s="22">
        <v>26211.13</v>
      </c>
      <c r="M20" s="22">
        <v>12708.19</v>
      </c>
      <c r="N20" s="22">
        <v>6261.19</v>
      </c>
      <c r="O20" s="27">
        <f t="shared" si="4"/>
        <v>225750.37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-4320</v>
      </c>
      <c r="C22" s="22">
        <v>0</v>
      </c>
      <c r="D22" s="22">
        <v>-14256</v>
      </c>
      <c r="E22" s="22">
        <v>-3744</v>
      </c>
      <c r="F22" s="22">
        <v>-5184</v>
      </c>
      <c r="G22" s="22">
        <v>-3888</v>
      </c>
      <c r="H22" s="22">
        <v>-5791.1</v>
      </c>
      <c r="I22" s="22">
        <v>0</v>
      </c>
      <c r="J22" s="22">
        <v>-6336</v>
      </c>
      <c r="K22" s="22">
        <v>-4376.26</v>
      </c>
      <c r="L22" s="22">
        <v>-5440.65</v>
      </c>
      <c r="M22" s="22">
        <v>0</v>
      </c>
      <c r="N22" s="22">
        <v>0</v>
      </c>
      <c r="O22" s="27">
        <f t="shared" si="4"/>
        <v>-53336.01</v>
      </c>
    </row>
    <row r="23" spans="1:26" ht="18.75" customHeight="1">
      <c r="A23" s="26" t="s">
        <v>40</v>
      </c>
      <c r="B23" s="22">
        <v>22737.1</v>
      </c>
      <c r="C23" s="22">
        <v>29708.68</v>
      </c>
      <c r="D23" s="22">
        <v>12924.45</v>
      </c>
      <c r="E23" s="22">
        <v>5043.63</v>
      </c>
      <c r="F23" s="22">
        <v>15160.8</v>
      </c>
      <c r="G23" s="22">
        <v>5015.71</v>
      </c>
      <c r="H23" s="22">
        <v>0</v>
      </c>
      <c r="I23" s="22">
        <v>24387.27</v>
      </c>
      <c r="J23" s="22">
        <v>22275.33</v>
      </c>
      <c r="K23" s="22">
        <v>23502.36</v>
      </c>
      <c r="L23" s="22">
        <v>24227.52</v>
      </c>
      <c r="M23" s="22">
        <v>26053.26</v>
      </c>
      <c r="N23" s="22">
        <v>7366.84</v>
      </c>
      <c r="O23" s="27">
        <f t="shared" si="4"/>
        <v>218402.95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-85091.6</v>
      </c>
      <c r="C25" s="31">
        <f>+C26+C28+C39+C40+C43-C44</f>
        <v>-83296.4</v>
      </c>
      <c r="D25" s="31">
        <f t="shared" si="6"/>
        <v>-70822.20999999996</v>
      </c>
      <c r="E25" s="31">
        <f t="shared" si="6"/>
        <v>-12914</v>
      </c>
      <c r="F25" s="31">
        <f t="shared" si="6"/>
        <v>-50771.6</v>
      </c>
      <c r="G25" s="31">
        <f t="shared" si="6"/>
        <v>-205781.15000000002</v>
      </c>
      <c r="H25" s="31">
        <f t="shared" si="6"/>
        <v>-18490.469999999994</v>
      </c>
      <c r="I25" s="31">
        <f t="shared" si="6"/>
        <v>-81105.2</v>
      </c>
      <c r="J25" s="31">
        <f t="shared" si="6"/>
        <v>-68151.6</v>
      </c>
      <c r="K25" s="31">
        <f t="shared" si="6"/>
        <v>-60253.6</v>
      </c>
      <c r="L25" s="31">
        <f t="shared" si="6"/>
        <v>-54520.4</v>
      </c>
      <c r="M25" s="31">
        <f t="shared" si="6"/>
        <v>-30786.8</v>
      </c>
      <c r="N25" s="31">
        <f t="shared" si="6"/>
        <v>-26580.4</v>
      </c>
      <c r="O25" s="31">
        <f t="shared" si="6"/>
        <v>-848565.4300000002</v>
      </c>
    </row>
    <row r="26" spans="1:15" ht="18.75" customHeight="1">
      <c r="A26" s="26" t="s">
        <v>42</v>
      </c>
      <c r="B26" s="32">
        <f>+B27</f>
        <v>-85091.6</v>
      </c>
      <c r="C26" s="32">
        <f>+C27</f>
        <v>-83296.4</v>
      </c>
      <c r="D26" s="32">
        <f aca="true" t="shared" si="7" ref="D26:O26">+D27</f>
        <v>-55022</v>
      </c>
      <c r="E26" s="32">
        <f t="shared" si="7"/>
        <v>-12914</v>
      </c>
      <c r="F26" s="32">
        <f t="shared" si="7"/>
        <v>-50771.6</v>
      </c>
      <c r="G26" s="32">
        <f t="shared" si="7"/>
        <v>-92681.6</v>
      </c>
      <c r="H26" s="32">
        <f t="shared" si="7"/>
        <v>-11699.6</v>
      </c>
      <c r="I26" s="32">
        <f t="shared" si="7"/>
        <v>-81105.2</v>
      </c>
      <c r="J26" s="32">
        <f t="shared" si="7"/>
        <v>-68151.6</v>
      </c>
      <c r="K26" s="32">
        <f t="shared" si="7"/>
        <v>-60253.6</v>
      </c>
      <c r="L26" s="32">
        <f t="shared" si="7"/>
        <v>-54520.4</v>
      </c>
      <c r="M26" s="32">
        <f t="shared" si="7"/>
        <v>-30786.8</v>
      </c>
      <c r="N26" s="32">
        <f t="shared" si="7"/>
        <v>-26580.4</v>
      </c>
      <c r="O26" s="32">
        <f t="shared" si="7"/>
        <v>-712874.8</v>
      </c>
    </row>
    <row r="27" spans="1:26" ht="18.75" customHeight="1">
      <c r="A27" s="28" t="s">
        <v>43</v>
      </c>
      <c r="B27" s="16">
        <f>ROUND((-B9)*$G$3,2)</f>
        <v>-85091.6</v>
      </c>
      <c r="C27" s="16">
        <f aca="true" t="shared" si="8" ref="C27:N27">ROUND((-C9)*$G$3,2)</f>
        <v>-83296.4</v>
      </c>
      <c r="D27" s="16">
        <f t="shared" si="8"/>
        <v>-55022</v>
      </c>
      <c r="E27" s="16">
        <f t="shared" si="8"/>
        <v>-12914</v>
      </c>
      <c r="F27" s="16">
        <f t="shared" si="8"/>
        <v>-50771.6</v>
      </c>
      <c r="G27" s="16">
        <f t="shared" si="8"/>
        <v>-92681.6</v>
      </c>
      <c r="H27" s="16">
        <f t="shared" si="8"/>
        <v>-11699.6</v>
      </c>
      <c r="I27" s="16">
        <f t="shared" si="8"/>
        <v>-81105.2</v>
      </c>
      <c r="J27" s="16">
        <f t="shared" si="8"/>
        <v>-68151.6</v>
      </c>
      <c r="K27" s="16">
        <f t="shared" si="8"/>
        <v>-60253.6</v>
      </c>
      <c r="L27" s="16">
        <f t="shared" si="8"/>
        <v>-54520.4</v>
      </c>
      <c r="M27" s="16">
        <f t="shared" si="8"/>
        <v>-30786.8</v>
      </c>
      <c r="N27" s="16">
        <f t="shared" si="8"/>
        <v>-26580.4</v>
      </c>
      <c r="O27" s="33">
        <f aca="true" t="shared" si="9" ref="O27:O44">SUM(B27:N27)</f>
        <v>-712874.8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-15800.209999999963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-6790.869999999995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-22591.080000000075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-15800.21</v>
      </c>
      <c r="E29" s="34">
        <v>0</v>
      </c>
      <c r="F29" s="34">
        <v>0</v>
      </c>
      <c r="G29" s="34">
        <v>0</v>
      </c>
      <c r="H29" s="34">
        <v>-6790.87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-22591.079999999998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500000</v>
      </c>
      <c r="G34" s="34">
        <v>0</v>
      </c>
      <c r="H34" s="34">
        <v>153000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1217000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-500000</v>
      </c>
      <c r="G35" s="34">
        <v>0</v>
      </c>
      <c r="H35" s="34">
        <v>-153000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-1217000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-113099.55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-113099.55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851757.83</v>
      </c>
      <c r="C42" s="37">
        <f aca="true" t="shared" si="11" ref="C42:N42">+C17+C25</f>
        <v>659335.3300000001</v>
      </c>
      <c r="D42" s="37">
        <f t="shared" si="11"/>
        <v>468776.06000000006</v>
      </c>
      <c r="E42" s="37">
        <f t="shared" si="11"/>
        <v>187478.74</v>
      </c>
      <c r="F42" s="37">
        <f t="shared" si="11"/>
        <v>568483.99</v>
      </c>
      <c r="G42" s="37">
        <f t="shared" si="11"/>
        <v>657385.1799999999</v>
      </c>
      <c r="H42" s="37">
        <f t="shared" si="11"/>
        <v>117326.91999999998</v>
      </c>
      <c r="I42" s="37">
        <f t="shared" si="11"/>
        <v>600191.8300000001</v>
      </c>
      <c r="J42" s="37">
        <f t="shared" si="11"/>
        <v>550725.32</v>
      </c>
      <c r="K42" s="37">
        <f t="shared" si="11"/>
        <v>772357.45</v>
      </c>
      <c r="L42" s="37">
        <f t="shared" si="11"/>
        <v>696032.02</v>
      </c>
      <c r="M42" s="37">
        <f t="shared" si="11"/>
        <v>383188.77</v>
      </c>
      <c r="N42" s="37">
        <f t="shared" si="11"/>
        <v>197322.12999999998</v>
      </c>
      <c r="O42" s="37">
        <f>SUM(B42:N42)</f>
        <v>6710361.569999999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851757.8400000001</v>
      </c>
      <c r="C48" s="52">
        <f t="shared" si="12"/>
        <v>659335.33</v>
      </c>
      <c r="D48" s="52">
        <f t="shared" si="12"/>
        <v>468776.07</v>
      </c>
      <c r="E48" s="52">
        <f t="shared" si="12"/>
        <v>187478.74</v>
      </c>
      <c r="F48" s="52">
        <f t="shared" si="12"/>
        <v>568483.99</v>
      </c>
      <c r="G48" s="52">
        <f t="shared" si="12"/>
        <v>657385.18</v>
      </c>
      <c r="H48" s="52">
        <f t="shared" si="12"/>
        <v>117326.92</v>
      </c>
      <c r="I48" s="52">
        <f t="shared" si="12"/>
        <v>600191.83</v>
      </c>
      <c r="J48" s="52">
        <f t="shared" si="12"/>
        <v>550725.31</v>
      </c>
      <c r="K48" s="52">
        <f t="shared" si="12"/>
        <v>772357.45</v>
      </c>
      <c r="L48" s="52">
        <f t="shared" si="12"/>
        <v>696032.02</v>
      </c>
      <c r="M48" s="52">
        <f t="shared" si="12"/>
        <v>383188.77</v>
      </c>
      <c r="N48" s="52">
        <f t="shared" si="12"/>
        <v>197322.13</v>
      </c>
      <c r="O48" s="37">
        <f t="shared" si="12"/>
        <v>6710361.580000001</v>
      </c>
      <c r="Q48"/>
    </row>
    <row r="49" spans="1:18" ht="18.75" customHeight="1">
      <c r="A49" s="26" t="s">
        <v>61</v>
      </c>
      <c r="B49" s="52">
        <v>690098.8</v>
      </c>
      <c r="C49" s="52">
        <v>407484.67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1097583.47</v>
      </c>
      <c r="P49"/>
      <c r="Q49"/>
      <c r="R49" s="44"/>
    </row>
    <row r="50" spans="1:16" ht="18.75" customHeight="1">
      <c r="A50" s="26" t="s">
        <v>62</v>
      </c>
      <c r="B50" s="52">
        <v>161659.04</v>
      </c>
      <c r="C50" s="52">
        <v>251850.66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413509.7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468776.07</v>
      </c>
      <c r="E51" s="53">
        <v>0</v>
      </c>
      <c r="F51" s="53">
        <v>0</v>
      </c>
      <c r="G51" s="53">
        <v>0</v>
      </c>
      <c r="H51" s="52">
        <v>117326.92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586102.99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187478.74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187478.74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568483.99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568483.99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657385.18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657385.18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600191.83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600191.83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550725.31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550725.31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772357.45</v>
      </c>
      <c r="L57" s="32">
        <v>696032.02</v>
      </c>
      <c r="M57" s="53">
        <v>0</v>
      </c>
      <c r="N57" s="53">
        <v>0</v>
      </c>
      <c r="O57" s="37">
        <f t="shared" si="13"/>
        <v>1468389.47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383188.77</v>
      </c>
      <c r="N58" s="53">
        <v>0</v>
      </c>
      <c r="O58" s="37">
        <f t="shared" si="13"/>
        <v>383188.77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197322.13</v>
      </c>
      <c r="O59" s="56">
        <f t="shared" si="13"/>
        <v>197322.13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2020-01-17T18:29:51Z</dcterms:modified>
  <cp:category/>
  <cp:version/>
  <cp:contentType/>
  <cp:contentStatus/>
</cp:coreProperties>
</file>