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<sst xmlns="http://schemas.openxmlformats.org/spreadsheetml/2006/main" count="77" uniqueCount="74">
  <si>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</si>
  <si>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</si>
  <si>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</si>
  <si>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</si>
  <si>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</si>
  <si>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</si>
  <si>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</si>
  <si>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</si>
  <si>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</si>
  <si>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</si>
  <si>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</si>
  <si>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</si>
  <si>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</si>
  <si>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</si>
  <si>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</si>
  <si>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</si>
  <si>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</si>
  <si>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</si>
  <si>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</si>
  <si>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</si>
  <si>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</si>
  <si>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</si>
  <si>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</si>
  <si>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</si>
  <si>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</si>
  <si>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</si>
  <si>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</si>
  <si>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</si>
  <si>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</si>
  <si>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</si>
  <si>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</si>
  <si>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</si>
  <si>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</si>
  <si>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</si>
  <si>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</si>
  <si>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</si>
  <si>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</si>
  <si>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</si>
  <si>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</si>
  <si>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</si>
  <si>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</si>
  <si>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</si>
  <si>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</si>
  <si>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</si>
  <si>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</si>
  <si>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</si>
  <si>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</si>
  <si>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</si>
  <si>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</si>
  <si>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</si>
  <si>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</si>
  <si>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</si>
  <si>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</si>
  <si>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</si>
  <si>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</si>
  <si>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</si>
  <si>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</si>
  <si>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</si>
  <si>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</si>
  <si>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</si>
  <si>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</si>
  <si>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</si>
  <si>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</si>
  <si>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</si>
  <si>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</si>
  <si>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</si>
  <si>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</si>
  <si>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</si>
  <si>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</si>
  <si>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</si>
  <si>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</si>
  <si>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</si>
  <si>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</si>
  <si>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12/01/20 - VENCIMENTO 17/01/20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</si>
</sst>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G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48" sqref="N48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153944</v>
      </c>
      <c r="C7" s="9">
        <f t="shared" si="0"/>
        <v>98748</v>
      </c>
      <c r="D7" s="9">
        <f t="shared" si="0"/>
        <v>118795</v>
      </c>
      <c r="E7" s="9">
        <f t="shared" si="0"/>
        <v>19613</v>
      </c>
      <c r="F7" s="9">
        <f t="shared" si="0"/>
        <v>106800</v>
      </c>
      <c r="G7" s="9">
        <f t="shared" si="0"/>
        <v>155202</v>
      </c>
      <c r="H7" s="9">
        <f t="shared" si="0"/>
        <v>13819</v>
      </c>
      <c r="I7" s="9">
        <f t="shared" si="0"/>
        <v>106248</v>
      </c>
      <c r="J7" s="9">
        <f t="shared" si="0"/>
        <v>108466</v>
      </c>
      <c r="K7" s="9">
        <f t="shared" si="0"/>
        <v>166021</v>
      </c>
      <c r="L7" s="9">
        <f t="shared" si="0"/>
        <v>138314</v>
      </c>
      <c r="M7" s="9">
        <f t="shared" si="0"/>
        <v>43735</v>
      </c>
      <c r="N7" s="9">
        <f t="shared" si="0"/>
        <v>26868</v>
      </c>
      <c r="O7" s="9">
        <f t="shared" si="0"/>
        <v>1256573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11515</v>
      </c>
      <c r="C8" s="11">
        <f t="shared" si="1"/>
        <v>9164</v>
      </c>
      <c r="D8" s="11">
        <f t="shared" si="1"/>
        <v>8005</v>
      </c>
      <c r="E8" s="11">
        <f t="shared" si="1"/>
        <v>1095</v>
      </c>
      <c r="F8" s="11">
        <f t="shared" si="1"/>
        <v>7109</v>
      </c>
      <c r="G8" s="11">
        <f t="shared" si="1"/>
        <v>11484</v>
      </c>
      <c r="H8" s="11">
        <f t="shared" si="1"/>
        <v>950</v>
      </c>
      <c r="I8" s="11">
        <f t="shared" si="1"/>
        <v>9567</v>
      </c>
      <c r="J8" s="11">
        <f t="shared" si="1"/>
        <v>8986</v>
      </c>
      <c r="K8" s="11">
        <f t="shared" si="1"/>
        <v>9485</v>
      </c>
      <c r="L8" s="11">
        <f t="shared" si="1"/>
        <v>7875</v>
      </c>
      <c r="M8" s="11">
        <f t="shared" si="1"/>
        <v>3189</v>
      </c>
      <c r="N8" s="11">
        <f t="shared" si="1"/>
        <v>2173</v>
      </c>
      <c r="O8" s="11">
        <f t="shared" si="1"/>
        <v>90597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11515</v>
      </c>
      <c r="C9" s="11">
        <v>9164</v>
      </c>
      <c r="D9" s="11">
        <v>8005</v>
      </c>
      <c r="E9" s="11">
        <v>1095</v>
      </c>
      <c r="F9" s="11">
        <v>7109</v>
      </c>
      <c r="G9" s="11">
        <v>11484</v>
      </c>
      <c r="H9" s="11">
        <v>948</v>
      </c>
      <c r="I9" s="11">
        <v>9565</v>
      </c>
      <c r="J9" s="11">
        <v>8986</v>
      </c>
      <c r="K9" s="11">
        <v>9478</v>
      </c>
      <c r="L9" s="11">
        <v>7875</v>
      </c>
      <c r="M9" s="11">
        <v>3183</v>
      </c>
      <c r="N9" s="11">
        <v>2173</v>
      </c>
      <c r="O9" s="11">
        <f>SUM(B9:N9)</f>
        <v>90580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2</v>
      </c>
      <c r="I10" s="13">
        <v>2</v>
      </c>
      <c r="J10" s="13">
        <v>0</v>
      </c>
      <c r="K10" s="13">
        <v>7</v>
      </c>
      <c r="L10" s="13">
        <v>0</v>
      </c>
      <c r="M10" s="13">
        <v>6</v>
      </c>
      <c r="N10" s="13">
        <v>0</v>
      </c>
      <c r="O10" s="11">
        <f>SUM(B10:N10)</f>
        <v>17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142429</v>
      </c>
      <c r="C11" s="13">
        <v>89584</v>
      </c>
      <c r="D11" s="13">
        <v>110790</v>
      </c>
      <c r="E11" s="13">
        <v>18518</v>
      </c>
      <c r="F11" s="13">
        <v>99691</v>
      </c>
      <c r="G11" s="13">
        <v>143718</v>
      </c>
      <c r="H11" s="13">
        <v>12869</v>
      </c>
      <c r="I11" s="13">
        <v>96681</v>
      </c>
      <c r="J11" s="13">
        <v>99480</v>
      </c>
      <c r="K11" s="13">
        <v>156536</v>
      </c>
      <c r="L11" s="13">
        <v>130439</v>
      </c>
      <c r="M11" s="13">
        <v>40546</v>
      </c>
      <c r="N11" s="13">
        <v>24695</v>
      </c>
      <c r="O11" s="11">
        <f>SUM(B11:N11)</f>
        <v>1165976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1.023003473860375</v>
      </c>
      <c r="C15" s="19">
        <v>1.0422960523944</v>
      </c>
      <c r="D15" s="19">
        <v>0.968943048822033</v>
      </c>
      <c r="E15" s="19">
        <v>0.926217944885135</v>
      </c>
      <c r="F15" s="19">
        <v>1.024907557207969</v>
      </c>
      <c r="G15" s="19">
        <v>1.044245227775584</v>
      </c>
      <c r="H15" s="19">
        <v>1.178593334953167</v>
      </c>
      <c r="I15" s="19">
        <v>0.978206355590132</v>
      </c>
      <c r="J15" s="19">
        <v>1.045686235090897</v>
      </c>
      <c r="K15" s="19">
        <v>0.987099383048068</v>
      </c>
      <c r="L15" s="19">
        <v>0.992217733418581</v>
      </c>
      <c r="M15" s="19">
        <v>1.098708966650727</v>
      </c>
      <c r="N15" s="19">
        <v>0.95826018850533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405677.29999999993</v>
      </c>
      <c r="C17" s="24">
        <f aca="true" t="shared" si="2" ref="C17:O17">C18+C19+C20+C21+C22+C23</f>
        <v>290646.43999999994</v>
      </c>
      <c r="D17" s="24">
        <f t="shared" si="2"/>
        <v>242700.9</v>
      </c>
      <c r="E17" s="24">
        <f t="shared" si="2"/>
        <v>68595.44</v>
      </c>
      <c r="F17" s="24">
        <f t="shared" si="2"/>
        <v>282076.35</v>
      </c>
      <c r="G17" s="24">
        <f t="shared" si="2"/>
        <v>335498.06</v>
      </c>
      <c r="H17" s="24">
        <f t="shared" si="2"/>
        <v>40929.83000000001</v>
      </c>
      <c r="I17" s="24">
        <f t="shared" si="2"/>
        <v>257479.31000000003</v>
      </c>
      <c r="J17" s="24">
        <f t="shared" si="2"/>
        <v>295072.62</v>
      </c>
      <c r="K17" s="24">
        <f t="shared" si="2"/>
        <v>409406.0899999999</v>
      </c>
      <c r="L17" s="24">
        <f t="shared" si="2"/>
        <v>386726.01999999996</v>
      </c>
      <c r="M17" s="24">
        <f t="shared" si="2"/>
        <v>176454.56</v>
      </c>
      <c r="N17" s="24">
        <f t="shared" si="2"/>
        <v>81625.11</v>
      </c>
      <c r="O17" s="24">
        <f t="shared" si="2"/>
        <v>3272888.0300000003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343941.68</v>
      </c>
      <c r="C18" s="22">
        <f t="shared" si="3"/>
        <v>227861.01</v>
      </c>
      <c r="D18" s="22">
        <f t="shared" si="3"/>
        <v>240346.04</v>
      </c>
      <c r="E18" s="22">
        <f t="shared" si="3"/>
        <v>67882.55</v>
      </c>
      <c r="F18" s="22">
        <f t="shared" si="3"/>
        <v>250360.56</v>
      </c>
      <c r="G18" s="22">
        <f t="shared" si="3"/>
        <v>299089.77</v>
      </c>
      <c r="H18" s="22">
        <f t="shared" si="3"/>
        <v>35706.91</v>
      </c>
      <c r="I18" s="22">
        <f t="shared" si="3"/>
        <v>243222.92</v>
      </c>
      <c r="J18" s="22">
        <f t="shared" si="3"/>
        <v>249916.51</v>
      </c>
      <c r="K18" s="22">
        <f t="shared" si="3"/>
        <v>361826.17</v>
      </c>
      <c r="L18" s="22">
        <f t="shared" si="3"/>
        <v>343074.05</v>
      </c>
      <c r="M18" s="22">
        <f t="shared" si="3"/>
        <v>125322.64</v>
      </c>
      <c r="N18" s="22">
        <f t="shared" si="3"/>
        <v>69577.37</v>
      </c>
      <c r="O18" s="27">
        <f aca="true" t="shared" si="4" ref="O18:O23">SUM(B18:N18)</f>
        <v>2858128.18</v>
      </c>
    </row>
    <row r="19" spans="1:23" ht="18.75" customHeight="1">
      <c r="A19" s="26" t="s">
        <v>36</v>
      </c>
      <c r="B19" s="16">
        <f>IF(B15&lt;&gt;0,ROUND((B15-1)*B18,2),0)</f>
        <v>7911.85</v>
      </c>
      <c r="C19" s="22">
        <f aca="true" t="shared" si="5" ref="C19:N19">IF(C15&lt;&gt;0,ROUND((C15-1)*C18,2),0)</f>
        <v>9637.62</v>
      </c>
      <c r="D19" s="22">
        <f t="shared" si="5"/>
        <v>-7464.42</v>
      </c>
      <c r="E19" s="22">
        <f t="shared" si="5"/>
        <v>-5008.51</v>
      </c>
      <c r="F19" s="22">
        <f t="shared" si="5"/>
        <v>6235.87</v>
      </c>
      <c r="G19" s="22">
        <f t="shared" si="5"/>
        <v>13233.29</v>
      </c>
      <c r="H19" s="22">
        <f t="shared" si="5"/>
        <v>6377.02</v>
      </c>
      <c r="I19" s="22">
        <f t="shared" si="5"/>
        <v>-5300.71</v>
      </c>
      <c r="J19" s="22">
        <f t="shared" si="5"/>
        <v>11417.74</v>
      </c>
      <c r="K19" s="22">
        <f t="shared" si="5"/>
        <v>-4667.78</v>
      </c>
      <c r="L19" s="22">
        <f t="shared" si="5"/>
        <v>-2669.89</v>
      </c>
      <c r="M19" s="22">
        <f t="shared" si="5"/>
        <v>12370.47</v>
      </c>
      <c r="N19" s="22">
        <f t="shared" si="5"/>
        <v>-2904.15</v>
      </c>
      <c r="O19" s="27">
        <f t="shared" si="4"/>
        <v>39168.4</v>
      </c>
      <c r="W19" s="63"/>
    </row>
    <row r="20" spans="1:15" ht="18.75" customHeight="1">
      <c r="A20" s="26" t="s">
        <v>37</v>
      </c>
      <c r="B20" s="22">
        <v>34082.81</v>
      </c>
      <c r="C20" s="22">
        <v>25982.67</v>
      </c>
      <c r="D20" s="22">
        <v>11150.83</v>
      </c>
      <c r="E20" s="22">
        <v>4421.77</v>
      </c>
      <c r="F20" s="22">
        <v>14179.26</v>
      </c>
      <c r="G20" s="22">
        <v>20723.43</v>
      </c>
      <c r="H20" s="22">
        <v>4637</v>
      </c>
      <c r="I20" s="22">
        <v>15795.31</v>
      </c>
      <c r="J20" s="22">
        <v>17799.04</v>
      </c>
      <c r="K20" s="22">
        <v>31797.74</v>
      </c>
      <c r="L20" s="22">
        <v>26211.13</v>
      </c>
      <c r="M20" s="22">
        <v>12708.19</v>
      </c>
      <c r="N20" s="22">
        <v>6261.19</v>
      </c>
      <c r="O20" s="27">
        <f t="shared" si="4"/>
        <v>225750.37</v>
      </c>
    </row>
    <row r="21" spans="1:15" ht="18.75" customHeight="1">
      <c r="A21" s="26" t="s">
        <v>38</v>
      </c>
      <c r="B21" s="22">
        <v>1323.86</v>
      </c>
      <c r="C21" s="22">
        <v>1323.86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9267.019999999999</v>
      </c>
    </row>
    <row r="22" spans="1:15" ht="18.75" customHeight="1">
      <c r="A22" s="26" t="s">
        <v>39</v>
      </c>
      <c r="B22" s="22">
        <v>-4320</v>
      </c>
      <c r="C22" s="22">
        <v>0</v>
      </c>
      <c r="D22" s="22">
        <v>-14256</v>
      </c>
      <c r="E22" s="22">
        <v>-3744</v>
      </c>
      <c r="F22" s="22">
        <v>-5184</v>
      </c>
      <c r="G22" s="22">
        <v>-3888</v>
      </c>
      <c r="H22" s="22">
        <v>-5791.1</v>
      </c>
      <c r="I22" s="22">
        <v>0</v>
      </c>
      <c r="J22" s="22">
        <v>-6336</v>
      </c>
      <c r="K22" s="22">
        <v>-4376.26</v>
      </c>
      <c r="L22" s="22">
        <v>-5440.65</v>
      </c>
      <c r="M22" s="22">
        <v>0</v>
      </c>
      <c r="N22" s="22">
        <v>0</v>
      </c>
      <c r="O22" s="27">
        <f t="shared" si="4"/>
        <v>-53336.01</v>
      </c>
    </row>
    <row r="23" spans="1:26" ht="18.75" customHeight="1">
      <c r="A23" s="26" t="s">
        <v>40</v>
      </c>
      <c r="B23" s="22">
        <v>22737.1</v>
      </c>
      <c r="C23" s="22">
        <v>25841.28</v>
      </c>
      <c r="D23" s="22">
        <v>12924.45</v>
      </c>
      <c r="E23" s="22">
        <v>5043.63</v>
      </c>
      <c r="F23" s="22">
        <v>15160.8</v>
      </c>
      <c r="G23" s="22">
        <v>5015.71</v>
      </c>
      <c r="H23" s="22">
        <v>0</v>
      </c>
      <c r="I23" s="22">
        <v>3761.79</v>
      </c>
      <c r="J23" s="22">
        <v>22275.33</v>
      </c>
      <c r="K23" s="22">
        <v>23502.36</v>
      </c>
      <c r="L23" s="22">
        <v>24227.52</v>
      </c>
      <c r="M23" s="22">
        <v>26053.26</v>
      </c>
      <c r="N23" s="22">
        <v>7366.84</v>
      </c>
      <c r="O23" s="27">
        <f t="shared" si="4"/>
        <v>193910.07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-50666</v>
      </c>
      <c r="C25" s="31">
        <f>+C26+C28+C39+C40+C43-C44</f>
        <v>-40321.6</v>
      </c>
      <c r="D25" s="31">
        <f t="shared" si="6"/>
        <v>-42115.29</v>
      </c>
      <c r="E25" s="31">
        <f t="shared" si="6"/>
        <v>-4818</v>
      </c>
      <c r="F25" s="31">
        <f t="shared" si="6"/>
        <v>-31279.6</v>
      </c>
      <c r="G25" s="31">
        <f t="shared" si="6"/>
        <v>-50529.6</v>
      </c>
      <c r="H25" s="31">
        <f t="shared" si="6"/>
        <v>-6217.69</v>
      </c>
      <c r="I25" s="31">
        <f t="shared" si="6"/>
        <v>-42086</v>
      </c>
      <c r="J25" s="31">
        <f t="shared" si="6"/>
        <v>-39538.4</v>
      </c>
      <c r="K25" s="31">
        <f t="shared" si="6"/>
        <v>-41703.2</v>
      </c>
      <c r="L25" s="31">
        <f t="shared" si="6"/>
        <v>-34650</v>
      </c>
      <c r="M25" s="31">
        <f t="shared" si="6"/>
        <v>-14005.2</v>
      </c>
      <c r="N25" s="31">
        <f t="shared" si="6"/>
        <v>-9561.2</v>
      </c>
      <c r="O25" s="31">
        <f t="shared" si="6"/>
        <v>-407491.7800000001</v>
      </c>
    </row>
    <row r="26" spans="1:15" ht="18.75" customHeight="1">
      <c r="A26" s="26" t="s">
        <v>42</v>
      </c>
      <c r="B26" s="32">
        <f>+B27</f>
        <v>-50666</v>
      </c>
      <c r="C26" s="32">
        <f>+C27</f>
        <v>-40321.6</v>
      </c>
      <c r="D26" s="32">
        <f aca="true" t="shared" si="7" ref="D26:O26">+D27</f>
        <v>-35222</v>
      </c>
      <c r="E26" s="32">
        <f t="shared" si="7"/>
        <v>-4818</v>
      </c>
      <c r="F26" s="32">
        <f t="shared" si="7"/>
        <v>-31279.6</v>
      </c>
      <c r="G26" s="32">
        <f t="shared" si="7"/>
        <v>-50529.6</v>
      </c>
      <c r="H26" s="32">
        <f t="shared" si="7"/>
        <v>-4171.2</v>
      </c>
      <c r="I26" s="32">
        <f t="shared" si="7"/>
        <v>-42086</v>
      </c>
      <c r="J26" s="32">
        <f t="shared" si="7"/>
        <v>-39538.4</v>
      </c>
      <c r="K26" s="32">
        <f t="shared" si="7"/>
        <v>-41703.2</v>
      </c>
      <c r="L26" s="32">
        <f t="shared" si="7"/>
        <v>-34650</v>
      </c>
      <c r="M26" s="32">
        <f t="shared" si="7"/>
        <v>-14005.2</v>
      </c>
      <c r="N26" s="32">
        <f t="shared" si="7"/>
        <v>-9561.2</v>
      </c>
      <c r="O26" s="32">
        <f t="shared" si="7"/>
        <v>-398552.00000000006</v>
      </c>
    </row>
    <row r="27" spans="1:26" ht="18.75" customHeight="1">
      <c r="A27" s="28" t="s">
        <v>43</v>
      </c>
      <c r="B27" s="16">
        <f>ROUND((-B9)*$G$3,2)</f>
        <v>-50666</v>
      </c>
      <c r="C27" s="16">
        <f aca="true" t="shared" si="8" ref="C27:N27">ROUND((-C9)*$G$3,2)</f>
        <v>-40321.6</v>
      </c>
      <c r="D27" s="16">
        <f t="shared" si="8"/>
        <v>-35222</v>
      </c>
      <c r="E27" s="16">
        <f t="shared" si="8"/>
        <v>-4818</v>
      </c>
      <c r="F27" s="16">
        <f t="shared" si="8"/>
        <v>-31279.6</v>
      </c>
      <c r="G27" s="16">
        <f t="shared" si="8"/>
        <v>-50529.6</v>
      </c>
      <c r="H27" s="16">
        <f t="shared" si="8"/>
        <v>-4171.2</v>
      </c>
      <c r="I27" s="16">
        <f t="shared" si="8"/>
        <v>-42086</v>
      </c>
      <c r="J27" s="16">
        <f t="shared" si="8"/>
        <v>-39538.4</v>
      </c>
      <c r="K27" s="16">
        <f t="shared" si="8"/>
        <v>-41703.2</v>
      </c>
      <c r="L27" s="16">
        <f t="shared" si="8"/>
        <v>-34650</v>
      </c>
      <c r="M27" s="16">
        <f t="shared" si="8"/>
        <v>-14005.2</v>
      </c>
      <c r="N27" s="16">
        <f t="shared" si="8"/>
        <v>-9561.2</v>
      </c>
      <c r="O27" s="33">
        <f aca="true" t="shared" si="9" ref="O27:O44">SUM(B27:N27)</f>
        <v>-398552.00000000006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-6893.29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-2046.49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-8939.78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-6893.29</v>
      </c>
      <c r="E29" s="34">
        <v>0</v>
      </c>
      <c r="F29" s="34">
        <v>0</v>
      </c>
      <c r="G29" s="34">
        <v>0</v>
      </c>
      <c r="H29" s="34">
        <v>-2046.49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-8939.78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355011.29999999993</v>
      </c>
      <c r="C42" s="37">
        <f aca="true" t="shared" si="11" ref="C42:N42">+C17+C25</f>
        <v>250324.83999999994</v>
      </c>
      <c r="D42" s="37">
        <f t="shared" si="11"/>
        <v>200585.61</v>
      </c>
      <c r="E42" s="37">
        <f t="shared" si="11"/>
        <v>63777.44</v>
      </c>
      <c r="F42" s="37">
        <f t="shared" si="11"/>
        <v>250796.74999999997</v>
      </c>
      <c r="G42" s="37">
        <f t="shared" si="11"/>
        <v>284968.46</v>
      </c>
      <c r="H42" s="37">
        <f t="shared" si="11"/>
        <v>34712.14000000001</v>
      </c>
      <c r="I42" s="37">
        <f t="shared" si="11"/>
        <v>215393.31000000003</v>
      </c>
      <c r="J42" s="37">
        <f t="shared" si="11"/>
        <v>255534.22</v>
      </c>
      <c r="K42" s="37">
        <f t="shared" si="11"/>
        <v>367702.8899999999</v>
      </c>
      <c r="L42" s="37">
        <f t="shared" si="11"/>
        <v>352076.01999999996</v>
      </c>
      <c r="M42" s="37">
        <f t="shared" si="11"/>
        <v>162449.36</v>
      </c>
      <c r="N42" s="37">
        <f t="shared" si="11"/>
        <v>72063.91</v>
      </c>
      <c r="O42" s="37">
        <f>SUM(B42:N42)</f>
        <v>2865396.25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355011.31000000006</v>
      </c>
      <c r="C48" s="52">
        <f t="shared" si="12"/>
        <v>250324.84000000003</v>
      </c>
      <c r="D48" s="52">
        <f t="shared" si="12"/>
        <v>200585.62</v>
      </c>
      <c r="E48" s="52">
        <f t="shared" si="12"/>
        <v>63777.44</v>
      </c>
      <c r="F48" s="52">
        <f t="shared" si="12"/>
        <v>250796.75</v>
      </c>
      <c r="G48" s="52">
        <f t="shared" si="12"/>
        <v>284968.47</v>
      </c>
      <c r="H48" s="52">
        <f t="shared" si="12"/>
        <v>34712.14</v>
      </c>
      <c r="I48" s="52">
        <f t="shared" si="12"/>
        <v>215393.31</v>
      </c>
      <c r="J48" s="52">
        <f t="shared" si="12"/>
        <v>255534.23</v>
      </c>
      <c r="K48" s="52">
        <f t="shared" si="12"/>
        <v>367702.89</v>
      </c>
      <c r="L48" s="52">
        <f t="shared" si="12"/>
        <v>352076.01</v>
      </c>
      <c r="M48" s="52">
        <f t="shared" si="12"/>
        <v>162449.36</v>
      </c>
      <c r="N48" s="52">
        <f t="shared" si="12"/>
        <v>72063.92</v>
      </c>
      <c r="O48" s="37">
        <f t="shared" si="12"/>
        <v>2865396.29</v>
      </c>
      <c r="Q48"/>
    </row>
    <row r="49" spans="1:18" ht="18.75" customHeight="1">
      <c r="A49" s="26" t="s">
        <v>61</v>
      </c>
      <c r="B49" s="52">
        <v>290217.84</v>
      </c>
      <c r="C49" s="52">
        <v>160531.42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450749.26</v>
      </c>
      <c r="P49"/>
      <c r="Q49"/>
      <c r="R49" s="44"/>
    </row>
    <row r="50" spans="1:16" ht="18.75" customHeight="1">
      <c r="A50" s="26" t="s">
        <v>62</v>
      </c>
      <c r="B50" s="52">
        <v>64793.47</v>
      </c>
      <c r="C50" s="52">
        <v>89793.42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154586.89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200585.62</v>
      </c>
      <c r="E51" s="53">
        <v>0</v>
      </c>
      <c r="F51" s="53">
        <v>0</v>
      </c>
      <c r="G51" s="53">
        <v>0</v>
      </c>
      <c r="H51" s="52">
        <v>34712.14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235297.76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63777.44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63777.44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250796.75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250796.75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284968.47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284968.47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215393.31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215393.31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255534.23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255534.23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367702.89</v>
      </c>
      <c r="L57" s="32">
        <v>352076.01</v>
      </c>
      <c r="M57" s="53">
        <v>0</v>
      </c>
      <c r="N57" s="53">
        <v>0</v>
      </c>
      <c r="O57" s="37">
        <f t="shared" si="13"/>
        <v>719778.9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162449.36</v>
      </c>
      <c r="N58" s="53">
        <v>0</v>
      </c>
      <c r="O58" s="37">
        <f t="shared" si="13"/>
        <v>162449.36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72063.92</v>
      </c>
      <c r="O59" s="56">
        <f t="shared" si="13"/>
        <v>72063.92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2020-01-17T14:52:30Z</dcterms:modified>
  <cp:category/>
  <cp:version/>
  <cp:contentType/>
  <cp:contentStatus/>
</cp:coreProperties>
</file>