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<sst xmlns="http://schemas.openxmlformats.org/spreadsheetml/2006/main" count="82" uniqueCount="81">
  <si>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</si>
  <si>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</si>
  <si>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</si>
  <si>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</si>
  <si>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</si>
  <si>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</si>
  <si>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</si>
  <si>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</si>
  <si>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</si>
  <si>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</si>
  <si>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</si>
  <si>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</si>
  <si>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</si>
  <si>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</si>
  <si>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</si>
  <si>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</si>
  <si>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</si>
  <si>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</si>
  <si>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</si>
  <si>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</si>
  <si>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</si>
  <si>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</si>
  <si>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</si>
  <si>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</si>
  <si>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</si>
  <si>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</si>
  <si>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</si>
  <si>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</si>
  <si>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</si>
  <si>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</si>
  <si>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</si>
  <si>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</si>
  <si>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</si>
  <si>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</si>
  <si>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</si>
  <si>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</si>
  <si>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</si>
  <si>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</si>
  <si>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</si>
  <si>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</si>
  <si>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</si>
  <si>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</si>
  <si>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</si>
  <si>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</si>
  <si>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</si>
  <si>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</si>
  <si>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</si>
  <si>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</si>
  <si>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</si>
  <si>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</si>
  <si>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</si>
  <si>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</si>
  <si>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</si>
  <si>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</si>
  <si>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</si>
  <si>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</si>
  <si>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</si>
  <si>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</si>
  <si>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</si>
  <si>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</si>
  <si>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</si>
  <si>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</si>
  <si>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</si>
  <si>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</si>
  <si>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</si>
  <si>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</si>
  <si>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</si>
  <si>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</si>
  <si>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</si>
  <si>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</si>
  <si>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</si>
  <si>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</si>
  <si>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</si>
  <si>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</si>
  <si>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</si>
  <si>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</si>
  <si>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</si>
  <si>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</si>
  <si>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</si>
  <si>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</si>
  <si>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31/01/20 - VENCIMENTO 07/02/20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</si>
</sst>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384555</v>
      </c>
      <c r="C7" s="48">
        <f t="shared" si="0"/>
        <v>317017</v>
      </c>
      <c r="D7" s="48">
        <f t="shared" si="0"/>
        <v>376808</v>
      </c>
      <c r="E7" s="48">
        <f t="shared" si="0"/>
        <v>235419</v>
      </c>
      <c r="F7" s="48">
        <f t="shared" si="0"/>
        <v>240514</v>
      </c>
      <c r="G7" s="48">
        <f t="shared" si="0"/>
        <v>266966</v>
      </c>
      <c r="H7" s="48">
        <f t="shared" si="0"/>
        <v>286772</v>
      </c>
      <c r="I7" s="48">
        <f t="shared" si="0"/>
        <v>445852</v>
      </c>
      <c r="J7" s="48">
        <f t="shared" si="0"/>
        <v>135334</v>
      </c>
      <c r="K7" s="48">
        <f t="shared" si="0"/>
        <v>2689237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27851</v>
      </c>
      <c r="C8" s="46">
        <f t="shared" si="1"/>
        <v>24489</v>
      </c>
      <c r="D8" s="46">
        <f t="shared" si="1"/>
        <v>24560</v>
      </c>
      <c r="E8" s="46">
        <f t="shared" si="1"/>
        <v>17305</v>
      </c>
      <c r="F8" s="46">
        <f t="shared" si="1"/>
        <v>18259</v>
      </c>
      <c r="G8" s="46">
        <f t="shared" si="1"/>
        <v>12535</v>
      </c>
      <c r="H8" s="46">
        <f t="shared" si="1"/>
        <v>10810</v>
      </c>
      <c r="I8" s="46">
        <f t="shared" si="1"/>
        <v>30657</v>
      </c>
      <c r="J8" s="46">
        <f t="shared" si="1"/>
        <v>6181</v>
      </c>
      <c r="K8" s="39">
        <f>SUM(B8:J8)</f>
        <v>172647</v>
      </c>
      <c r="L8"/>
      <c r="M8"/>
      <c r="N8"/>
    </row>
    <row r="9" spans="1:14" ht="16.5" customHeight="1">
      <c r="A9" s="23" t="s">
        <v>36</v>
      </c>
      <c r="B9" s="46">
        <v>27824</v>
      </c>
      <c r="C9" s="46">
        <v>24486</v>
      </c>
      <c r="D9" s="46">
        <v>24534</v>
      </c>
      <c r="E9" s="46">
        <v>17255</v>
      </c>
      <c r="F9" s="46">
        <v>18234</v>
      </c>
      <c r="G9" s="46">
        <v>12533</v>
      </c>
      <c r="H9" s="46">
        <v>10810</v>
      </c>
      <c r="I9" s="46">
        <v>30592</v>
      </c>
      <c r="J9" s="46">
        <v>6181</v>
      </c>
      <c r="K9" s="39">
        <f>SUM(B9:J9)</f>
        <v>172449</v>
      </c>
      <c r="L9"/>
      <c r="M9"/>
      <c r="N9"/>
    </row>
    <row r="10" spans="1:14" ht="16.5" customHeight="1">
      <c r="A10" s="23" t="s">
        <v>35</v>
      </c>
      <c r="B10" s="46">
        <v>27</v>
      </c>
      <c r="C10" s="46">
        <v>3</v>
      </c>
      <c r="D10" s="46">
        <v>26</v>
      </c>
      <c r="E10" s="46">
        <v>50</v>
      </c>
      <c r="F10" s="46">
        <v>25</v>
      </c>
      <c r="G10" s="46">
        <v>2</v>
      </c>
      <c r="H10" s="46">
        <v>0</v>
      </c>
      <c r="I10" s="46">
        <v>65</v>
      </c>
      <c r="J10" s="46">
        <v>0</v>
      </c>
      <c r="K10" s="39">
        <f>SUM(B10:J10)</f>
        <v>198</v>
      </c>
      <c r="L10"/>
      <c r="M10"/>
      <c r="N10"/>
    </row>
    <row r="11" spans="1:14" ht="16.5" customHeight="1">
      <c r="A11" s="45" t="s">
        <v>34</v>
      </c>
      <c r="B11" s="44">
        <v>356704</v>
      </c>
      <c r="C11" s="44">
        <v>292528</v>
      </c>
      <c r="D11" s="44">
        <v>352248</v>
      </c>
      <c r="E11" s="44">
        <v>218114</v>
      </c>
      <c r="F11" s="44">
        <v>222255</v>
      </c>
      <c r="G11" s="44">
        <v>254431</v>
      </c>
      <c r="H11" s="44">
        <v>275962</v>
      </c>
      <c r="I11" s="44">
        <v>415195</v>
      </c>
      <c r="J11" s="44">
        <v>129153</v>
      </c>
      <c r="K11" s="39">
        <f>SUM(B11:J11)</f>
        <v>2516590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1380488.63</v>
      </c>
      <c r="C17" s="37">
        <f t="shared" si="2"/>
        <v>1243992.27</v>
      </c>
      <c r="D17" s="37">
        <f t="shared" si="2"/>
        <v>1585490.19</v>
      </c>
      <c r="E17" s="37">
        <f t="shared" si="2"/>
        <v>947785.5099999999</v>
      </c>
      <c r="F17" s="37">
        <f t="shared" si="2"/>
        <v>919799.05</v>
      </c>
      <c r="G17" s="37">
        <f t="shared" si="2"/>
        <v>994343.7699999999</v>
      </c>
      <c r="H17" s="37">
        <f t="shared" si="2"/>
        <v>924530.45</v>
      </c>
      <c r="I17" s="37">
        <f t="shared" si="2"/>
        <v>1454933.15</v>
      </c>
      <c r="J17" s="37">
        <f t="shared" si="2"/>
        <v>494015.7099999999</v>
      </c>
      <c r="K17" s="37">
        <f aca="true" t="shared" si="3" ref="K17:K22">SUM(B17:J17)</f>
        <v>9945378.729999999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1307794.64</v>
      </c>
      <c r="C18" s="31">
        <f t="shared" si="4"/>
        <v>1183456.16</v>
      </c>
      <c r="D18" s="31">
        <f t="shared" si="4"/>
        <v>1558214.12</v>
      </c>
      <c r="E18" s="31">
        <f t="shared" si="4"/>
        <v>847555.48</v>
      </c>
      <c r="F18" s="31">
        <f t="shared" si="4"/>
        <v>915708.95</v>
      </c>
      <c r="G18" s="31">
        <f t="shared" si="4"/>
        <v>1027685.62</v>
      </c>
      <c r="H18" s="31">
        <f t="shared" si="4"/>
        <v>879988.56</v>
      </c>
      <c r="I18" s="31">
        <f t="shared" si="4"/>
        <v>1381071.16</v>
      </c>
      <c r="J18" s="31">
        <f t="shared" si="4"/>
        <v>474954.67</v>
      </c>
      <c r="K18" s="31">
        <f t="shared" si="3"/>
        <v>9576429.360000001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33885.97</v>
      </c>
      <c r="C19" s="31">
        <f t="shared" si="5"/>
        <v>35917.34</v>
      </c>
      <c r="D19" s="31">
        <f t="shared" si="5"/>
        <v>3688.22</v>
      </c>
      <c r="E19" s="31">
        <f t="shared" si="5"/>
        <v>73715.94</v>
      </c>
      <c r="F19" s="31">
        <f t="shared" si="5"/>
        <v>-17538.58</v>
      </c>
      <c r="G19" s="31">
        <f t="shared" si="5"/>
        <v>-42591.94</v>
      </c>
      <c r="H19" s="31">
        <f t="shared" si="5"/>
        <v>33769.08</v>
      </c>
      <c r="I19" s="31">
        <f t="shared" si="5"/>
        <v>21618.74</v>
      </c>
      <c r="J19" s="31">
        <f t="shared" si="5"/>
        <v>15095.91</v>
      </c>
      <c r="K19" s="31">
        <f t="shared" si="3"/>
        <v>157560.68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1323.77</v>
      </c>
      <c r="C21" s="35">
        <v>0</v>
      </c>
      <c r="D21" s="35">
        <v>0</v>
      </c>
      <c r="E21" s="31">
        <v>1323.77</v>
      </c>
      <c r="F21" s="31">
        <v>1323.77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3971.31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-171816.93000000002</v>
      </c>
      <c r="C25" s="31">
        <f t="shared" si="6"/>
        <v>-159684.63</v>
      </c>
      <c r="D25" s="31">
        <f t="shared" si="6"/>
        <v>-1590651.22</v>
      </c>
      <c r="E25" s="31">
        <f t="shared" si="6"/>
        <v>-801277.24</v>
      </c>
      <c r="F25" s="31">
        <f t="shared" si="6"/>
        <v>-90474.76000000001</v>
      </c>
      <c r="G25" s="31">
        <f t="shared" si="6"/>
        <v>-967001.66</v>
      </c>
      <c r="H25" s="31">
        <f t="shared" si="6"/>
        <v>-934557.56</v>
      </c>
      <c r="I25" s="31">
        <f t="shared" si="6"/>
        <v>-168633.36000000002</v>
      </c>
      <c r="J25" s="31">
        <f t="shared" si="6"/>
        <v>-42968.14</v>
      </c>
      <c r="K25" s="31">
        <f aca="true" t="shared" si="7" ref="K25:K33">SUM(B25:J25)</f>
        <v>-4927065.5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-166440.67</v>
      </c>
      <c r="C26" s="31">
        <f t="shared" si="8"/>
        <v>-119576.09999999999</v>
      </c>
      <c r="D26" s="31">
        <f t="shared" si="8"/>
        <v>-132469.71000000002</v>
      </c>
      <c r="E26" s="31">
        <f t="shared" si="8"/>
        <v>-161589.96000000002</v>
      </c>
      <c r="F26" s="31">
        <f t="shared" si="8"/>
        <v>-80229.6</v>
      </c>
      <c r="G26" s="31">
        <f t="shared" si="8"/>
        <v>-143238</v>
      </c>
      <c r="H26" s="31">
        <f t="shared" si="8"/>
        <v>-62947.880000000005</v>
      </c>
      <c r="I26" s="31">
        <f t="shared" si="8"/>
        <v>-158612.29</v>
      </c>
      <c r="J26" s="31">
        <f t="shared" si="8"/>
        <v>-34602.8</v>
      </c>
      <c r="K26" s="31">
        <f t="shared" si="7"/>
        <v>-1059707.01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-122425.6</v>
      </c>
      <c r="C27" s="31">
        <f aca="true" t="shared" si="9" ref="C27:J27">-ROUND((C9)*$E$3,2)</f>
        <v>-107738.4</v>
      </c>
      <c r="D27" s="31">
        <f t="shared" si="9"/>
        <v>-107949.6</v>
      </c>
      <c r="E27" s="31">
        <f t="shared" si="9"/>
        <v>-75922</v>
      </c>
      <c r="F27" s="31">
        <f t="shared" si="9"/>
        <v>-80229.6</v>
      </c>
      <c r="G27" s="31">
        <f t="shared" si="9"/>
        <v>-55145.2</v>
      </c>
      <c r="H27" s="31">
        <f t="shared" si="9"/>
        <v>-47564</v>
      </c>
      <c r="I27" s="31">
        <f t="shared" si="9"/>
        <v>-134604.8</v>
      </c>
      <c r="J27" s="31">
        <f t="shared" si="9"/>
        <v>-27196.4</v>
      </c>
      <c r="K27" s="31">
        <f t="shared" si="7"/>
        <v>-758775.6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-18497.6</v>
      </c>
      <c r="C29" s="31">
        <v>-4774</v>
      </c>
      <c r="D29" s="31">
        <v>-8316</v>
      </c>
      <c r="E29" s="31">
        <v>-11308</v>
      </c>
      <c r="F29" s="27">
        <v>0</v>
      </c>
      <c r="G29" s="31">
        <v>-9270.8</v>
      </c>
      <c r="H29" s="31">
        <v>-2730.29</v>
      </c>
      <c r="I29" s="31">
        <v>-4260.79</v>
      </c>
      <c r="J29" s="31">
        <v>-1314.47</v>
      </c>
      <c r="K29" s="31">
        <f t="shared" si="7"/>
        <v>-60471.95</v>
      </c>
      <c r="L29"/>
      <c r="M29"/>
      <c r="N29"/>
    </row>
    <row r="30" spans="1:14" ht="16.5" customHeight="1">
      <c r="A30" s="26" t="s">
        <v>21</v>
      </c>
      <c r="B30" s="31">
        <v>-25517.47</v>
      </c>
      <c r="C30" s="31">
        <v>-7063.7</v>
      </c>
      <c r="D30" s="31">
        <v>-16204.11</v>
      </c>
      <c r="E30" s="31">
        <v>-74359.96</v>
      </c>
      <c r="F30" s="27">
        <v>0</v>
      </c>
      <c r="G30" s="31">
        <v>-78822</v>
      </c>
      <c r="H30" s="31">
        <v>-12653.59</v>
      </c>
      <c r="I30" s="31">
        <v>-19746.7</v>
      </c>
      <c r="J30" s="31">
        <v>-6091.93</v>
      </c>
      <c r="K30" s="31">
        <f t="shared" si="7"/>
        <v>-240459.46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-5376.26</v>
      </c>
      <c r="C31" s="28">
        <f t="shared" si="10"/>
        <v>-40108.53</v>
      </c>
      <c r="D31" s="28">
        <f t="shared" si="10"/>
        <v>-1458181.51</v>
      </c>
      <c r="E31" s="28">
        <f t="shared" si="10"/>
        <v>-639687.28</v>
      </c>
      <c r="F31" s="28">
        <f t="shared" si="10"/>
        <v>-10245.16</v>
      </c>
      <c r="G31" s="28">
        <f t="shared" si="10"/>
        <v>-823763.66</v>
      </c>
      <c r="H31" s="28">
        <f t="shared" si="10"/>
        <v>-871609.68</v>
      </c>
      <c r="I31" s="28">
        <f t="shared" si="10"/>
        <v>-10021.07</v>
      </c>
      <c r="J31" s="28">
        <f t="shared" si="10"/>
        <v>-8365.34</v>
      </c>
      <c r="K31" s="31">
        <f t="shared" si="7"/>
        <v>-3867358.49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-18025.52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-5218.09</v>
      </c>
      <c r="K32" s="31">
        <f t="shared" si="7"/>
        <v>-23243.61</v>
      </c>
      <c r="L32"/>
      <c r="M32"/>
      <c r="N32"/>
    </row>
    <row r="33" spans="1:14" ht="16.5" customHeight="1">
      <c r="A33" s="26" t="s">
        <v>18</v>
      </c>
      <c r="B33" s="28">
        <v>-5376.26</v>
      </c>
      <c r="C33" s="28">
        <v>-36321.92</v>
      </c>
      <c r="D33" s="28">
        <v>-70155.99</v>
      </c>
      <c r="E33" s="28">
        <v>-14687.28</v>
      </c>
      <c r="F33" s="28">
        <v>-10245.16</v>
      </c>
      <c r="G33" s="28">
        <v>-28763.66</v>
      </c>
      <c r="H33" s="28">
        <v>-26609.68</v>
      </c>
      <c r="I33" s="28">
        <v>-10021.07</v>
      </c>
      <c r="J33" s="28">
        <v>-3147.25</v>
      </c>
      <c r="K33" s="31">
        <f t="shared" si="7"/>
        <v>-205328.27000000002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28">
        <v>-3786.61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8">
        <f>SUM(B38:J38)</f>
        <v>-3786.61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-2370000</v>
      </c>
      <c r="E40" s="28">
        <v>-1325000</v>
      </c>
      <c r="F40" s="17">
        <v>0</v>
      </c>
      <c r="G40" s="28">
        <v>-1555000</v>
      </c>
      <c r="H40" s="28">
        <v>-1495000</v>
      </c>
      <c r="I40" s="17">
        <v>0</v>
      </c>
      <c r="J40" s="17">
        <v>0</v>
      </c>
      <c r="K40" s="28">
        <f>SUM(B40:J40)</f>
        <v>-6745000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1208671.7</v>
      </c>
      <c r="C45" s="10">
        <f t="shared" si="11"/>
        <v>1084307.6400000001</v>
      </c>
      <c r="D45" s="10">
        <f>IF(+D17+D25+D46&lt;0,0,D17+D25)</f>
        <v>0</v>
      </c>
      <c r="E45" s="10">
        <f t="shared" si="11"/>
        <v>146508.2699999999</v>
      </c>
      <c r="F45" s="10">
        <f t="shared" si="11"/>
        <v>829324.29</v>
      </c>
      <c r="G45" s="10">
        <f t="shared" si="11"/>
        <v>27342.10999999987</v>
      </c>
      <c r="H45" s="10">
        <f>IF(+H17+H25+H46&lt;0,0,H17+H25)</f>
        <v>0</v>
      </c>
      <c r="I45" s="10">
        <f t="shared" si="11"/>
        <v>1286299.7899999998</v>
      </c>
      <c r="J45" s="10">
        <f t="shared" si="11"/>
        <v>451047.5699999999</v>
      </c>
      <c r="K45" s="21">
        <f>SUM(B45:J45)</f>
        <v>5033501.37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62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f>IF(+D17+D25+D46&gt;0,0,D17+D25+D46)</f>
        <v>-5161.030000000028</v>
      </c>
      <c r="E47" s="17">
        <v>0</v>
      </c>
      <c r="F47" s="17">
        <v>0</v>
      </c>
      <c r="G47" s="17">
        <v>0</v>
      </c>
      <c r="H47" s="28">
        <f>IF(+H17+H25+H46&gt;0,0,H17+H25+H46)</f>
        <v>-10027.110000000102</v>
      </c>
      <c r="I47" s="17">
        <v>0</v>
      </c>
      <c r="J47" s="17">
        <v>0</v>
      </c>
      <c r="K47" s="21">
        <f>SUM(B47:J47)</f>
        <v>-15188.14000000013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1208671.7</v>
      </c>
      <c r="C51" s="10">
        <f t="shared" si="12"/>
        <v>1084307.64</v>
      </c>
      <c r="D51" s="10">
        <f t="shared" si="12"/>
        <v>0</v>
      </c>
      <c r="E51" s="10">
        <f t="shared" si="12"/>
        <v>146508.28</v>
      </c>
      <c r="F51" s="10">
        <f t="shared" si="12"/>
        <v>829324.3</v>
      </c>
      <c r="G51" s="10">
        <f t="shared" si="12"/>
        <v>27342.11</v>
      </c>
      <c r="H51" s="10">
        <f t="shared" si="12"/>
        <v>0</v>
      </c>
      <c r="I51" s="10">
        <f>SUM(I52:I64)</f>
        <v>1286299.79</v>
      </c>
      <c r="J51" s="10">
        <f t="shared" si="12"/>
        <v>451047.58</v>
      </c>
      <c r="K51" s="5">
        <f>SUM(K52:K64)</f>
        <v>5033501.399999999</v>
      </c>
      <c r="L51" s="9"/>
    </row>
    <row r="52" spans="1:11" ht="16.5" customHeight="1">
      <c r="A52" s="7" t="s">
        <v>71</v>
      </c>
      <c r="B52" s="8">
        <v>1055049.53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1055049.53</v>
      </c>
    </row>
    <row r="53" spans="1:11" ht="16.5" customHeight="1">
      <c r="A53" s="7" t="s">
        <v>72</v>
      </c>
      <c r="B53" s="8">
        <v>153622.17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153622.17</v>
      </c>
    </row>
    <row r="54" spans="1:11" ht="16.5" customHeight="1">
      <c r="A54" s="7" t="s">
        <v>4</v>
      </c>
      <c r="B54" s="6">
        <v>0</v>
      </c>
      <c r="C54" s="8">
        <v>1084307.64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1084307.64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146508.28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146508.28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829324.3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829324.3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27342.11</v>
      </c>
      <c r="H58" s="6">
        <v>0</v>
      </c>
      <c r="I58" s="6">
        <v>0</v>
      </c>
      <c r="J58" s="6">
        <v>0</v>
      </c>
      <c r="K58" s="5">
        <f t="shared" si="13"/>
        <v>27342.11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477603.11</v>
      </c>
      <c r="J61" s="6">
        <v>0</v>
      </c>
      <c r="K61" s="5">
        <f t="shared" si="13"/>
        <v>477603.11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808696.68</v>
      </c>
      <c r="J62" s="6">
        <v>0</v>
      </c>
      <c r="K62" s="5">
        <f t="shared" si="13"/>
        <v>808696.68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451047.58</v>
      </c>
      <c r="K63" s="5">
        <f t="shared" si="13"/>
        <v>451047.58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37132.53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5121.63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2020-02-06T23:24:01Z</dcterms:modified>
  <cp:category/>
  <cp:version/>
  <cp:contentType/>
  <cp:contentStatus/>
</cp:coreProperties>
</file>