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<sst xmlns="http://schemas.openxmlformats.org/spreadsheetml/2006/main" count="85" uniqueCount="84">
  <si>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</si>
  <si>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</si>
  <si>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</si>
  <si>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</si>
  <si>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</si>
  <si>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</si>
  <si>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</si>
  <si>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</si>
  <si>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</si>
  <si>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</si>
  <si>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</si>
  <si>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</si>
  <si>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</si>
  <si>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</si>
  <si>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</si>
  <si>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</si>
  <si>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</si>
  <si>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</si>
  <si>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</si>
  <si>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</si>
  <si>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</si>
  <si>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</si>
  <si>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</si>
  <si>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</si>
  <si>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</si>
  <si>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</si>
  <si>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</si>
  <si>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</si>
  <si>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</si>
  <si>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</si>
  <si>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</si>
  <si>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</si>
  <si>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</si>
  <si>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</si>
  <si>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</si>
  <si>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</si>
  <si>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</si>
  <si>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</si>
  <si>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</si>
  <si>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</si>
  <si>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</si>
  <si>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</si>
  <si>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</si>
  <si>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</si>
  <si>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</si>
  <si>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</si>
  <si>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</si>
  <si>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</si>
  <si>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</si>
  <si>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</si>
  <si>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</si>
  <si>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</si>
  <si>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</si>
  <si>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</si>
  <si>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</si>
  <si>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</si>
  <si>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</si>
  <si>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</si>
  <si>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</si>
  <si>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</si>
  <si>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</si>
  <si>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</si>
  <si>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</si>
  <si>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</si>
  <si>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</si>
  <si>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</si>
  <si>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</si>
  <si>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</si>
  <si>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</si>
  <si>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</si>
  <si>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</si>
  <si>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</si>
  <si>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</si>
  <si>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</si>
  <si>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</si>
  <si>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</si>
  <si>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</si>
  <si>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</si>
  <si>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</si>
  <si>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27/01/20 - VENCIMENTO 03/02/20</t>
  </si>
  <si>
    <t>5.3. Revisão de Remuneração pelo Transporte Coletivo ¹</t>
  </si>
  <si>
    <t>¹ Passageiros transportados, processados pelo sistema de bilhetagem eletrônica, referentes ao mês de dez/19 (423.872 passageiros).</t>
  </si>
  <si>
    <t xml:space="preserve">  Rede da madrugada de dez/19</t>
  </si>
  <si>
    <t xml:space="preserve">  Fator de transição de dez/19.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</si>
</sst>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164" fontId="44" fillId="0" borderId="0" xfId="53" applyFont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4" fontId="33" fillId="0" borderId="13" xfId="0" applyNumberFormat="1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B17" sqref="B1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1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60" t="s">
        <v>51</v>
      </c>
      <c r="B4" s="61" t="s">
        <v>50</v>
      </c>
      <c r="C4" s="62"/>
      <c r="D4" s="62"/>
      <c r="E4" s="62"/>
      <c r="F4" s="62"/>
      <c r="G4" s="62"/>
      <c r="H4" s="62"/>
      <c r="I4" s="62"/>
      <c r="J4" s="62"/>
      <c r="K4" s="60" t="s">
        <v>49</v>
      </c>
    </row>
    <row r="5" spans="1:11" ht="43.5" customHeight="1">
      <c r="A5" s="60"/>
      <c r="B5" s="49" t="s">
        <v>72</v>
      </c>
      <c r="C5" s="49" t="s">
        <v>48</v>
      </c>
      <c r="D5" s="50" t="s">
        <v>73</v>
      </c>
      <c r="E5" s="50" t="s">
        <v>74</v>
      </c>
      <c r="F5" s="50" t="s">
        <v>75</v>
      </c>
      <c r="G5" s="49" t="s">
        <v>76</v>
      </c>
      <c r="H5" s="50" t="s">
        <v>73</v>
      </c>
      <c r="I5" s="49" t="s">
        <v>47</v>
      </c>
      <c r="J5" s="49" t="s">
        <v>77</v>
      </c>
      <c r="K5" s="60"/>
    </row>
    <row r="6" spans="1:11" ht="18.75" customHeight="1">
      <c r="A6" s="60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60"/>
    </row>
    <row r="7" spans="1:14" ht="16.5" customHeight="1">
      <c r="A7" s="13" t="s">
        <v>37</v>
      </c>
      <c r="B7" s="47">
        <f aca="true" t="shared" si="0" ref="B7:K7">B8+B11</f>
        <v>375826</v>
      </c>
      <c r="C7" s="47">
        <f t="shared" si="0"/>
        <v>313608</v>
      </c>
      <c r="D7" s="47">
        <f t="shared" si="0"/>
        <v>368684</v>
      </c>
      <c r="E7" s="47">
        <f t="shared" si="0"/>
        <v>233638</v>
      </c>
      <c r="F7" s="47">
        <f t="shared" si="0"/>
        <v>232599</v>
      </c>
      <c r="G7" s="47">
        <f t="shared" si="0"/>
        <v>260620</v>
      </c>
      <c r="H7" s="47">
        <f t="shared" si="0"/>
        <v>279015</v>
      </c>
      <c r="I7" s="47">
        <f t="shared" si="0"/>
        <v>437111</v>
      </c>
      <c r="J7" s="47">
        <f t="shared" si="0"/>
        <v>135229</v>
      </c>
      <c r="K7" s="47">
        <f t="shared" si="0"/>
        <v>2636330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27720</v>
      </c>
      <c r="C8" s="45">
        <f t="shared" si="1"/>
        <v>24941</v>
      </c>
      <c r="D8" s="45">
        <f t="shared" si="1"/>
        <v>24409</v>
      </c>
      <c r="E8" s="45">
        <f t="shared" si="1"/>
        <v>17420</v>
      </c>
      <c r="F8" s="45">
        <f t="shared" si="1"/>
        <v>18746</v>
      </c>
      <c r="G8" s="45">
        <f t="shared" si="1"/>
        <v>12672</v>
      </c>
      <c r="H8" s="45">
        <f t="shared" si="1"/>
        <v>10575</v>
      </c>
      <c r="I8" s="45">
        <f t="shared" si="1"/>
        <v>29879</v>
      </c>
      <c r="J8" s="45">
        <f t="shared" si="1"/>
        <v>6315</v>
      </c>
      <c r="K8" s="38">
        <f>SUM(B8:J8)</f>
        <v>172677</v>
      </c>
      <c r="L8"/>
      <c r="M8"/>
      <c r="N8"/>
    </row>
    <row r="9" spans="1:14" ht="16.5" customHeight="1">
      <c r="A9" s="22" t="s">
        <v>35</v>
      </c>
      <c r="B9" s="45">
        <v>27692</v>
      </c>
      <c r="C9" s="45">
        <v>24931</v>
      </c>
      <c r="D9" s="45">
        <v>24398</v>
      </c>
      <c r="E9" s="45">
        <v>17377</v>
      </c>
      <c r="F9" s="45">
        <v>18726</v>
      </c>
      <c r="G9" s="45">
        <v>12668</v>
      </c>
      <c r="H9" s="45">
        <v>10575</v>
      </c>
      <c r="I9" s="45">
        <v>29802</v>
      </c>
      <c r="J9" s="45">
        <v>6315</v>
      </c>
      <c r="K9" s="38">
        <f>SUM(B9:J9)</f>
        <v>172484</v>
      </c>
      <c r="L9"/>
      <c r="M9"/>
      <c r="N9"/>
    </row>
    <row r="10" spans="1:14" ht="16.5" customHeight="1">
      <c r="A10" s="22" t="s">
        <v>34</v>
      </c>
      <c r="B10" s="45">
        <v>28</v>
      </c>
      <c r="C10" s="45">
        <v>10</v>
      </c>
      <c r="D10" s="45">
        <v>11</v>
      </c>
      <c r="E10" s="45">
        <v>43</v>
      </c>
      <c r="F10" s="45">
        <v>20</v>
      </c>
      <c r="G10" s="45">
        <v>4</v>
      </c>
      <c r="H10" s="45">
        <v>0</v>
      </c>
      <c r="I10" s="45">
        <v>77</v>
      </c>
      <c r="J10" s="45">
        <v>0</v>
      </c>
      <c r="K10" s="38">
        <f>SUM(B10:J10)</f>
        <v>193</v>
      </c>
      <c r="L10"/>
      <c r="M10"/>
      <c r="N10"/>
    </row>
    <row r="11" spans="1:14" ht="16.5" customHeight="1">
      <c r="A11" s="44" t="s">
        <v>33</v>
      </c>
      <c r="B11" s="43">
        <v>348106</v>
      </c>
      <c r="C11" s="43">
        <v>288667</v>
      </c>
      <c r="D11" s="43">
        <v>344275</v>
      </c>
      <c r="E11" s="43">
        <v>216218</v>
      </c>
      <c r="F11" s="43">
        <v>213853</v>
      </c>
      <c r="G11" s="43">
        <v>247948</v>
      </c>
      <c r="H11" s="43">
        <v>268440</v>
      </c>
      <c r="I11" s="43">
        <v>407232</v>
      </c>
      <c r="J11" s="43">
        <v>128914</v>
      </c>
      <c r="K11" s="38">
        <f>SUM(B11:J11)</f>
        <v>2463653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1.025910769960887</v>
      </c>
      <c r="C15" s="39">
        <v>1.030349530837439</v>
      </c>
      <c r="D15" s="39">
        <v>1.002366955826297</v>
      </c>
      <c r="E15" s="39">
        <v>1.086974768341477</v>
      </c>
      <c r="F15" s="39">
        <v>0.980846997544421</v>
      </c>
      <c r="G15" s="39">
        <v>0.958555477067637</v>
      </c>
      <c r="H15" s="39">
        <v>1.03837445112192</v>
      </c>
      <c r="I15" s="39">
        <v>1.015653605287195</v>
      </c>
      <c r="J15" s="39">
        <v>1.031783902994466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1350033.9600000002</v>
      </c>
      <c r="C17" s="36">
        <f t="shared" si="2"/>
        <v>1230879.9000000001</v>
      </c>
      <c r="D17" s="36">
        <f t="shared" si="2"/>
        <v>1551815.5099999998</v>
      </c>
      <c r="E17" s="36">
        <f t="shared" si="2"/>
        <v>940815.97</v>
      </c>
      <c r="F17" s="36">
        <f t="shared" si="2"/>
        <v>890241.54</v>
      </c>
      <c r="G17" s="36">
        <f t="shared" si="2"/>
        <v>970927.2899999999</v>
      </c>
      <c r="H17" s="36">
        <f t="shared" si="2"/>
        <v>899813.89</v>
      </c>
      <c r="I17" s="36">
        <f t="shared" si="2"/>
        <v>1427433.18</v>
      </c>
      <c r="J17" s="36">
        <f t="shared" si="2"/>
        <v>493635.50999999995</v>
      </c>
      <c r="K17" s="36">
        <f aca="true" t="shared" si="3" ref="K17:K22">SUM(B17:J17)</f>
        <v>9755596.75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1278109.06</v>
      </c>
      <c r="C18" s="30">
        <f t="shared" si="4"/>
        <v>1170730.02</v>
      </c>
      <c r="D18" s="30">
        <f t="shared" si="4"/>
        <v>1524618.95</v>
      </c>
      <c r="E18" s="30">
        <f t="shared" si="4"/>
        <v>841143.53</v>
      </c>
      <c r="F18" s="30">
        <f t="shared" si="4"/>
        <v>885574.17</v>
      </c>
      <c r="G18" s="30">
        <f t="shared" si="4"/>
        <v>1003256.69</v>
      </c>
      <c r="H18" s="30">
        <f t="shared" si="4"/>
        <v>856185.43</v>
      </c>
      <c r="I18" s="30">
        <f t="shared" si="4"/>
        <v>1353995.03</v>
      </c>
      <c r="J18" s="30">
        <f t="shared" si="4"/>
        <v>474586.18</v>
      </c>
      <c r="K18" s="30">
        <f t="shared" si="3"/>
        <v>9388199.059999999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33116.79</v>
      </c>
      <c r="C19" s="30">
        <f t="shared" si="5"/>
        <v>35531.11</v>
      </c>
      <c r="D19" s="30">
        <f t="shared" si="5"/>
        <v>3608.71</v>
      </c>
      <c r="E19" s="30">
        <f t="shared" si="5"/>
        <v>73158.26</v>
      </c>
      <c r="F19" s="30">
        <f t="shared" si="5"/>
        <v>-16961.4</v>
      </c>
      <c r="G19" s="30">
        <f t="shared" si="5"/>
        <v>-41579.49</v>
      </c>
      <c r="H19" s="30">
        <f t="shared" si="5"/>
        <v>32855.65</v>
      </c>
      <c r="I19" s="30">
        <f t="shared" si="5"/>
        <v>21194.9</v>
      </c>
      <c r="J19" s="30">
        <f t="shared" si="5"/>
        <v>15084.2</v>
      </c>
      <c r="K19" s="30">
        <f t="shared" si="3"/>
        <v>156008.73</v>
      </c>
      <c r="L19"/>
      <c r="M19"/>
      <c r="N19"/>
    </row>
    <row r="20" spans="1:14" ht="16.5" customHeight="1">
      <c r="A20" s="18" t="s">
        <v>27</v>
      </c>
      <c r="B20" s="30">
        <v>37484.25</v>
      </c>
      <c r="C20" s="30">
        <v>24618.77</v>
      </c>
      <c r="D20" s="30">
        <v>24059.46</v>
      </c>
      <c r="E20" s="30">
        <v>25190.32</v>
      </c>
      <c r="F20" s="30">
        <v>20304.91</v>
      </c>
      <c r="G20" s="30">
        <v>14549.48</v>
      </c>
      <c r="H20" s="30">
        <v>21303.84</v>
      </c>
      <c r="I20" s="30">
        <v>52243.25</v>
      </c>
      <c r="J20" s="30">
        <v>9672.16</v>
      </c>
      <c r="K20" s="30">
        <f t="shared" si="3"/>
        <v>229426.44000000003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-471.61</v>
      </c>
      <c r="E22" s="30">
        <v>0</v>
      </c>
      <c r="F22" s="34">
        <v>0</v>
      </c>
      <c r="G22" s="30">
        <v>-5299.39</v>
      </c>
      <c r="H22" s="30">
        <v>-10531.03</v>
      </c>
      <c r="I22" s="34">
        <v>0</v>
      </c>
      <c r="J22" s="30">
        <v>-5707.03</v>
      </c>
      <c r="K22" s="30">
        <f t="shared" si="3"/>
        <v>-22009.06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1528406.43</v>
      </c>
      <c r="C25" s="30">
        <f t="shared" si="6"/>
        <v>2708072.6799999997</v>
      </c>
      <c r="D25" s="30">
        <f t="shared" si="6"/>
        <v>1722177.72</v>
      </c>
      <c r="E25" s="30">
        <f t="shared" si="6"/>
        <v>1505960.62</v>
      </c>
      <c r="F25" s="30">
        <f t="shared" si="6"/>
        <v>321896.81999999995</v>
      </c>
      <c r="G25" s="30">
        <f t="shared" si="6"/>
        <v>879699.84</v>
      </c>
      <c r="H25" s="30">
        <f t="shared" si="6"/>
        <v>424042.69</v>
      </c>
      <c r="I25" s="30">
        <f t="shared" si="6"/>
        <v>1134982.02</v>
      </c>
      <c r="J25" s="30">
        <f t="shared" si="6"/>
        <v>472137.64</v>
      </c>
      <c r="K25" s="30">
        <f aca="true" t="shared" si="7" ref="K25:K33">SUM(B25:J25)</f>
        <v>10697376.459999999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-168718.08000000002</v>
      </c>
      <c r="C26" s="30">
        <f t="shared" si="8"/>
        <v>-118557.37</v>
      </c>
      <c r="D26" s="30">
        <f t="shared" si="8"/>
        <v>-129562.48</v>
      </c>
      <c r="E26" s="30">
        <f t="shared" si="8"/>
        <v>-152540.04</v>
      </c>
      <c r="F26" s="30">
        <f t="shared" si="8"/>
        <v>-82394.4</v>
      </c>
      <c r="G26" s="30">
        <f t="shared" si="8"/>
        <v>-135556.92</v>
      </c>
      <c r="H26" s="30">
        <f t="shared" si="8"/>
        <v>-61498.049999999996</v>
      </c>
      <c r="I26" s="30">
        <f t="shared" si="8"/>
        <v>-154487.37</v>
      </c>
      <c r="J26" s="30">
        <f t="shared" si="8"/>
        <v>-34992.19</v>
      </c>
      <c r="K26" s="30">
        <f t="shared" si="7"/>
        <v>-1038306.9000000001</v>
      </c>
      <c r="L26"/>
      <c r="M26"/>
      <c r="N26"/>
    </row>
    <row r="27" spans="1:14" s="23" customFormat="1" ht="16.5" customHeight="1">
      <c r="A27" s="29" t="s">
        <v>69</v>
      </c>
      <c r="B27" s="30">
        <f>-ROUND((B9)*$E$3,2)</f>
        <v>-121844.8</v>
      </c>
      <c r="C27" s="30">
        <f aca="true" t="shared" si="9" ref="C27:J27">-ROUND((C9)*$E$3,2)</f>
        <v>-109696.4</v>
      </c>
      <c r="D27" s="30">
        <f t="shared" si="9"/>
        <v>-107351.2</v>
      </c>
      <c r="E27" s="30">
        <f t="shared" si="9"/>
        <v>-76458.8</v>
      </c>
      <c r="F27" s="30">
        <f t="shared" si="9"/>
        <v>-82394.4</v>
      </c>
      <c r="G27" s="30">
        <f t="shared" si="9"/>
        <v>-55739.2</v>
      </c>
      <c r="H27" s="30">
        <f t="shared" si="9"/>
        <v>-46530</v>
      </c>
      <c r="I27" s="30">
        <f t="shared" si="9"/>
        <v>-131128.8</v>
      </c>
      <c r="J27" s="30">
        <f t="shared" si="9"/>
        <v>-27786</v>
      </c>
      <c r="K27" s="30">
        <f t="shared" si="7"/>
        <v>-758929.5999999999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-15875.2</v>
      </c>
      <c r="C29" s="30">
        <v>-4250.4</v>
      </c>
      <c r="D29" s="30">
        <v>-5997.2</v>
      </c>
      <c r="E29" s="30">
        <v>-5750.8</v>
      </c>
      <c r="F29" s="26">
        <v>0</v>
      </c>
      <c r="G29" s="30">
        <v>-5658.4</v>
      </c>
      <c r="H29" s="30">
        <v>-2060.13</v>
      </c>
      <c r="I29" s="30">
        <v>-3214.97</v>
      </c>
      <c r="J29" s="30">
        <v>-991.82</v>
      </c>
      <c r="K29" s="30">
        <f t="shared" si="7"/>
        <v>-43798.92</v>
      </c>
      <c r="L29"/>
      <c r="M29"/>
      <c r="N29"/>
    </row>
    <row r="30" spans="1:14" ht="16.5" customHeight="1">
      <c r="A30" s="25" t="s">
        <v>20</v>
      </c>
      <c r="B30" s="30">
        <v>-30998.08</v>
      </c>
      <c r="C30" s="30">
        <v>-4610.57</v>
      </c>
      <c r="D30" s="30">
        <v>-16214.08</v>
      </c>
      <c r="E30" s="30">
        <v>-70330.44</v>
      </c>
      <c r="F30" s="26">
        <v>0</v>
      </c>
      <c r="G30" s="30">
        <v>-74159.32</v>
      </c>
      <c r="H30" s="30">
        <v>-12907.92</v>
      </c>
      <c r="I30" s="30">
        <v>-20143.6</v>
      </c>
      <c r="J30" s="30">
        <v>-6214.37</v>
      </c>
      <c r="K30" s="30">
        <f t="shared" si="7"/>
        <v>-235578.38000000003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-18025.310000000056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-5218.24</v>
      </c>
      <c r="K31" s="30">
        <f t="shared" si="7"/>
        <v>-23243.550000000054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-18025.31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-5218.24</v>
      </c>
      <c r="K32" s="30">
        <f t="shared" si="7"/>
        <v>-23243.550000000003</v>
      </c>
      <c r="L32"/>
      <c r="M32"/>
      <c r="N32"/>
    </row>
    <row r="33" spans="1:14" ht="16.5" customHeight="1">
      <c r="A33" s="25" t="s">
        <v>17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30">
        <v>1000000</v>
      </c>
      <c r="E39" s="17">
        <v>0</v>
      </c>
      <c r="F39" s="17">
        <v>0</v>
      </c>
      <c r="G39" s="17">
        <v>0</v>
      </c>
      <c r="H39" s="30">
        <v>650000</v>
      </c>
      <c r="I39" s="17">
        <v>0</v>
      </c>
      <c r="J39" s="17">
        <v>0</v>
      </c>
      <c r="K39" s="30">
        <f>SUM(B39:J39)</f>
        <v>1650000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30">
        <v>-1000000</v>
      </c>
      <c r="E40" s="17">
        <v>0</v>
      </c>
      <c r="F40" s="17">
        <v>0</v>
      </c>
      <c r="G40" s="17">
        <v>0</v>
      </c>
      <c r="H40" s="30">
        <v>-650000</v>
      </c>
      <c r="I40" s="17">
        <v>0</v>
      </c>
      <c r="J40" s="17">
        <v>0</v>
      </c>
      <c r="K40" s="30">
        <f>SUM(B40:J40)</f>
        <v>-1650000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80</v>
      </c>
      <c r="B43" s="30">
        <v>1697124.51</v>
      </c>
      <c r="C43" s="30">
        <v>2826630.05</v>
      </c>
      <c r="D43" s="30">
        <v>1869765.51</v>
      </c>
      <c r="E43" s="30">
        <v>1658500.6600000001</v>
      </c>
      <c r="F43" s="30">
        <v>404291.22</v>
      </c>
      <c r="G43" s="30">
        <v>1015256.76</v>
      </c>
      <c r="H43" s="30">
        <v>485540.74</v>
      </c>
      <c r="I43" s="30">
        <v>1289469.39</v>
      </c>
      <c r="J43" s="30">
        <v>512348.07</v>
      </c>
      <c r="K43" s="30">
        <f>SUM(B43:J43)</f>
        <v>11758926.91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10">
        <f aca="true" t="shared" si="11" ref="B45:J45">+B17+B25</f>
        <v>2878440.39</v>
      </c>
      <c r="C45" s="10">
        <f t="shared" si="11"/>
        <v>3938952.58</v>
      </c>
      <c r="D45" s="10">
        <f t="shared" si="11"/>
        <v>3273993.2299999995</v>
      </c>
      <c r="E45" s="10">
        <f t="shared" si="11"/>
        <v>2446776.59</v>
      </c>
      <c r="F45" s="10">
        <f t="shared" si="11"/>
        <v>1212138.3599999999</v>
      </c>
      <c r="G45" s="10">
        <f t="shared" si="11"/>
        <v>1850627.13</v>
      </c>
      <c r="H45" s="10">
        <f t="shared" si="11"/>
        <v>1323856.58</v>
      </c>
      <c r="I45" s="10">
        <f t="shared" si="11"/>
        <v>2562415.2</v>
      </c>
      <c r="J45" s="10">
        <f t="shared" si="11"/>
        <v>965773.1499999999</v>
      </c>
      <c r="K45" s="20">
        <f>SUM(B45:J45)</f>
        <v>20452973.209999997</v>
      </c>
      <c r="L45" s="56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20.25" customHeight="1">
      <c r="A49" s="14"/>
      <c r="B49" s="63"/>
      <c r="C49" s="63">
        <f>C17+C25</f>
        <v>3938952.58</v>
      </c>
      <c r="D49" s="63">
        <f>D17+D25</f>
        <v>3273993.2299999995</v>
      </c>
      <c r="E49" s="63">
        <f>E17+E25</f>
        <v>2446776.59</v>
      </c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2878440.39</v>
      </c>
      <c r="C51" s="10">
        <f t="shared" si="12"/>
        <v>3938952.58</v>
      </c>
      <c r="D51" s="10">
        <f t="shared" si="12"/>
        <v>3273993.22</v>
      </c>
      <c r="E51" s="10">
        <f t="shared" si="12"/>
        <v>2446776.59</v>
      </c>
      <c r="F51" s="10">
        <f t="shared" si="12"/>
        <v>1212138.36</v>
      </c>
      <c r="G51" s="10">
        <f t="shared" si="12"/>
        <v>1850627.13</v>
      </c>
      <c r="H51" s="10">
        <f t="shared" si="12"/>
        <v>1323856.57</v>
      </c>
      <c r="I51" s="10">
        <f>SUM(I52:I64)</f>
        <v>2562415.1999999997</v>
      </c>
      <c r="J51" s="10">
        <f t="shared" si="12"/>
        <v>965773.14</v>
      </c>
      <c r="K51" s="5">
        <f>SUM(K52:K64)</f>
        <v>20452973.18</v>
      </c>
      <c r="L51" s="9"/>
    </row>
    <row r="52" spans="1:11" ht="16.5" customHeight="1">
      <c r="A52" s="7" t="s">
        <v>70</v>
      </c>
      <c r="B52" s="8">
        <v>2519083.29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2519083.29</v>
      </c>
    </row>
    <row r="53" spans="1:11" ht="16.5" customHeight="1">
      <c r="A53" s="7" t="s">
        <v>71</v>
      </c>
      <c r="B53" s="8">
        <v>359357.1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359357.1</v>
      </c>
    </row>
    <row r="54" spans="1:11" ht="16.5" customHeight="1">
      <c r="A54" s="7" t="s">
        <v>4</v>
      </c>
      <c r="B54" s="6">
        <v>0</v>
      </c>
      <c r="C54" s="8">
        <v>3938952.58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3938952.58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3273993.22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3273993.22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2446776.59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2446776.59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1212138.36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1212138.36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1850627.13</v>
      </c>
      <c r="H58" s="6">
        <v>0</v>
      </c>
      <c r="I58" s="6">
        <v>0</v>
      </c>
      <c r="J58" s="6">
        <v>0</v>
      </c>
      <c r="K58" s="5">
        <f t="shared" si="13"/>
        <v>1850627.13</v>
      </c>
    </row>
    <row r="59" spans="1:11" ht="16.5" customHeight="1">
      <c r="A59" s="7" t="s">
        <v>63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1323856.57</v>
      </c>
      <c r="I59" s="6">
        <v>0</v>
      </c>
      <c r="J59" s="6">
        <v>0</v>
      </c>
      <c r="K59" s="5">
        <f t="shared" si="13"/>
        <v>1323856.57</v>
      </c>
    </row>
    <row r="60" spans="1:11" ht="16.5" customHeight="1">
      <c r="A60" s="7" t="s">
        <v>64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896944.5700000001</v>
      </c>
      <c r="J61" s="6">
        <v>0</v>
      </c>
      <c r="K61" s="5">
        <f t="shared" si="13"/>
        <v>896944.5700000001</v>
      </c>
    </row>
    <row r="62" spans="1:11" ht="16.5" customHeight="1">
      <c r="A62" s="7" t="s">
        <v>66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1644050.06</v>
      </c>
      <c r="J62" s="6">
        <v>0</v>
      </c>
      <c r="K62" s="5">
        <f t="shared" si="13"/>
        <v>1644050.06</v>
      </c>
    </row>
    <row r="63" spans="1:11" ht="16.5" customHeight="1">
      <c r="A63" s="7" t="s">
        <v>67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965773.14</v>
      </c>
      <c r="K63" s="5">
        <f t="shared" si="13"/>
        <v>965773.14</v>
      </c>
    </row>
    <row r="64" spans="1:11" ht="18" customHeight="1">
      <c r="A64" s="4" t="s">
        <v>78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55">
        <v>21420.57</v>
      </c>
      <c r="J64" s="3">
        <v>0</v>
      </c>
      <c r="K64" s="2">
        <f>SUM(B64:J64)</f>
        <v>21420.57</v>
      </c>
    </row>
    <row r="65" ht="18" customHeight="1">
      <c r="A65" s="57" t="s">
        <v>81</v>
      </c>
    </row>
    <row r="66" ht="18" customHeight="1">
      <c r="A66" s="57" t="s">
        <v>82</v>
      </c>
    </row>
    <row r="67" ht="18" customHeight="1">
      <c r="A67" s="57" t="s">
        <v>83</v>
      </c>
    </row>
    <row r="68" spans="1:2" ht="15.75">
      <c r="A68" s="13"/>
      <c r="B68" s="12"/>
    </row>
    <row r="69" spans="1:2" ht="14.25">
      <c r="A69" s="11" t="s">
        <v>53</v>
      </c>
      <c r="B69" s="8">
        <f>SUM(B71:B80)</f>
        <v>38134.729999999996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54</v>
      </c>
      <c r="B72" s="8">
        <v>2692.79</v>
      </c>
    </row>
    <row r="73" spans="1:2" ht="14.25">
      <c r="A73" s="7" t="s">
        <v>55</v>
      </c>
      <c r="B73" s="8">
        <v>18167.77</v>
      </c>
    </row>
    <row r="74" spans="1:2" ht="14.25">
      <c r="A74" s="7" t="s">
        <v>56</v>
      </c>
      <c r="B74" s="8">
        <v>0</v>
      </c>
    </row>
    <row r="75" spans="1:2" ht="14.25">
      <c r="A75" s="7" t="s">
        <v>57</v>
      </c>
      <c r="B75" s="8">
        <v>0</v>
      </c>
    </row>
    <row r="76" spans="1:2" ht="14.25">
      <c r="A76" s="7" t="s">
        <v>58</v>
      </c>
      <c r="B76" s="8">
        <v>6123.83</v>
      </c>
    </row>
    <row r="77" spans="1:2" ht="14.25">
      <c r="A77" s="7" t="s">
        <v>59</v>
      </c>
      <c r="B77" s="8">
        <v>5417.91</v>
      </c>
    </row>
    <row r="78" spans="1:2" ht="14.25">
      <c r="A78" s="7" t="s">
        <v>60</v>
      </c>
      <c r="B78" s="8">
        <v>0</v>
      </c>
    </row>
    <row r="79" spans="1:2" ht="14.25">
      <c r="A79" s="7" t="s">
        <v>61</v>
      </c>
      <c r="B79" s="8">
        <v>5732.43</v>
      </c>
    </row>
    <row r="80" spans="1:2" ht="14.25">
      <c r="A80" s="4" t="s">
        <v>62</v>
      </c>
      <c r="B80" s="55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2020-02-03T20:39:18Z</dcterms:modified>
  <cp:category/>
  <cp:version/>
  <cp:contentType/>
  <cp:contentStatus/>
</cp:coreProperties>
</file>