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<sst xmlns="http://schemas.openxmlformats.org/spreadsheetml/2006/main" count="82" uniqueCount="81">
  <si>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</si>
  <si>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</si>
  <si>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</si>
  <si>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</si>
  <si>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</si>
  <si>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</si>
  <si>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</si>
  <si>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</si>
  <si>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</si>
  <si>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</si>
  <si>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</si>
  <si>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</si>
  <si>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</si>
  <si>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</si>
  <si>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</si>
  <si>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</si>
  <si>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</si>
  <si>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</si>
  <si>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</si>
  <si>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</si>
  <si>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</si>
  <si>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</si>
  <si>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</si>
  <si>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</si>
  <si>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</si>
  <si>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</si>
  <si>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</si>
  <si>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</si>
  <si>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</si>
  <si>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</si>
  <si>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</si>
  <si>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</si>
  <si>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</si>
  <si>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</si>
  <si>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</si>
  <si>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</si>
  <si>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</si>
  <si>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</si>
  <si>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</si>
  <si>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</si>
  <si>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</si>
  <si>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</si>
  <si>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</si>
  <si>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</si>
  <si>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</si>
  <si>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</si>
  <si>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</si>
  <si>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</si>
  <si>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</si>
  <si>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</si>
  <si>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</si>
  <si>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</si>
  <si>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</si>
  <si>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</si>
  <si>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</si>
  <si>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</si>
  <si>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</si>
  <si>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</si>
  <si>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</si>
  <si>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</si>
  <si>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</si>
  <si>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</si>
  <si>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</si>
  <si>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</si>
  <si>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</si>
  <si>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</si>
  <si>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</si>
  <si>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</si>
  <si>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</si>
  <si>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</si>
  <si>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</si>
  <si>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</si>
  <si>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</si>
  <si>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</si>
  <si>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</si>
  <si>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</si>
  <si>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</si>
  <si>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</si>
  <si>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</si>
  <si>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</si>
  <si>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26/01/20 - VENCIMENTO 31/01/20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</si>
</sst>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109709</v>
      </c>
      <c r="C7" s="48">
        <f t="shared" si="0"/>
        <v>91428</v>
      </c>
      <c r="D7" s="48">
        <f t="shared" si="0"/>
        <v>121725</v>
      </c>
      <c r="E7" s="48">
        <f t="shared" si="0"/>
        <v>64316</v>
      </c>
      <c r="F7" s="48">
        <f t="shared" si="0"/>
        <v>84891</v>
      </c>
      <c r="G7" s="48">
        <f t="shared" si="0"/>
        <v>97997</v>
      </c>
      <c r="H7" s="48">
        <f t="shared" si="0"/>
        <v>102893</v>
      </c>
      <c r="I7" s="48">
        <f t="shared" si="0"/>
        <v>145139</v>
      </c>
      <c r="J7" s="48">
        <f t="shared" si="0"/>
        <v>31820</v>
      </c>
      <c r="K7" s="48">
        <f t="shared" si="0"/>
        <v>849918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10588</v>
      </c>
      <c r="C8" s="46">
        <f t="shared" si="1"/>
        <v>9983</v>
      </c>
      <c r="D8" s="46">
        <f t="shared" si="1"/>
        <v>10944</v>
      </c>
      <c r="E8" s="46">
        <f t="shared" si="1"/>
        <v>6429</v>
      </c>
      <c r="F8" s="46">
        <f t="shared" si="1"/>
        <v>8711</v>
      </c>
      <c r="G8" s="46">
        <f t="shared" si="1"/>
        <v>6695</v>
      </c>
      <c r="H8" s="46">
        <f t="shared" si="1"/>
        <v>5327</v>
      </c>
      <c r="I8" s="46">
        <f t="shared" si="1"/>
        <v>12468</v>
      </c>
      <c r="J8" s="46">
        <f t="shared" si="1"/>
        <v>1596</v>
      </c>
      <c r="K8" s="39">
        <f>SUM(B8:J8)</f>
        <v>72741</v>
      </c>
      <c r="L8"/>
      <c r="M8"/>
      <c r="N8"/>
    </row>
    <row r="9" spans="1:14" ht="16.5" customHeight="1">
      <c r="A9" s="23" t="s">
        <v>36</v>
      </c>
      <c r="B9" s="46">
        <v>10582</v>
      </c>
      <c r="C9" s="46">
        <v>9982</v>
      </c>
      <c r="D9" s="46">
        <v>10944</v>
      </c>
      <c r="E9" s="46">
        <v>6422</v>
      </c>
      <c r="F9" s="46">
        <v>8697</v>
      </c>
      <c r="G9" s="46">
        <v>6694</v>
      </c>
      <c r="H9" s="46">
        <v>5327</v>
      </c>
      <c r="I9" s="46">
        <v>12461</v>
      </c>
      <c r="J9" s="46">
        <v>1596</v>
      </c>
      <c r="K9" s="39">
        <f>SUM(B9:J9)</f>
        <v>72705</v>
      </c>
      <c r="L9"/>
      <c r="M9"/>
      <c r="N9"/>
    </row>
    <row r="10" spans="1:14" ht="16.5" customHeight="1">
      <c r="A10" s="23" t="s">
        <v>35</v>
      </c>
      <c r="B10" s="46">
        <v>6</v>
      </c>
      <c r="C10" s="46">
        <v>1</v>
      </c>
      <c r="D10" s="46">
        <v>0</v>
      </c>
      <c r="E10" s="46">
        <v>7</v>
      </c>
      <c r="F10" s="46">
        <v>14</v>
      </c>
      <c r="G10" s="46">
        <v>1</v>
      </c>
      <c r="H10" s="46">
        <v>0</v>
      </c>
      <c r="I10" s="46">
        <v>7</v>
      </c>
      <c r="J10" s="46">
        <v>0</v>
      </c>
      <c r="K10" s="39">
        <f>SUM(B10:J10)</f>
        <v>36</v>
      </c>
      <c r="L10"/>
      <c r="M10"/>
      <c r="N10"/>
    </row>
    <row r="11" spans="1:14" ht="16.5" customHeight="1">
      <c r="A11" s="45" t="s">
        <v>34</v>
      </c>
      <c r="B11" s="44">
        <v>99121</v>
      </c>
      <c r="C11" s="44">
        <v>81445</v>
      </c>
      <c r="D11" s="44">
        <v>110781</v>
      </c>
      <c r="E11" s="44">
        <v>57887</v>
      </c>
      <c r="F11" s="44">
        <v>76180</v>
      </c>
      <c r="G11" s="44">
        <v>91302</v>
      </c>
      <c r="H11" s="44">
        <v>97566</v>
      </c>
      <c r="I11" s="44">
        <v>132671</v>
      </c>
      <c r="J11" s="44">
        <v>30224</v>
      </c>
      <c r="K11" s="39">
        <f>SUM(B11:J11)</f>
        <v>777177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1.025910769960887</v>
      </c>
      <c r="C15" s="40">
        <v>1.030349530837439</v>
      </c>
      <c r="D15" s="40">
        <v>1.002366955826297</v>
      </c>
      <c r="E15" s="40">
        <v>1.086974768341477</v>
      </c>
      <c r="F15" s="40">
        <v>0.980846997544421</v>
      </c>
      <c r="G15" s="40">
        <v>0.958555477067637</v>
      </c>
      <c r="H15" s="40">
        <v>1.03837445112192</v>
      </c>
      <c r="I15" s="40">
        <v>1.015653605287195</v>
      </c>
      <c r="J15" s="40">
        <v>1.031783902994466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421573.75</v>
      </c>
      <c r="C17" s="37">
        <f t="shared" si="2"/>
        <v>376287.23000000004</v>
      </c>
      <c r="D17" s="37">
        <f t="shared" si="2"/>
        <v>528148.6900000001</v>
      </c>
      <c r="E17" s="37">
        <f t="shared" si="2"/>
        <v>278203.68999999994</v>
      </c>
      <c r="F17" s="37">
        <f t="shared" si="2"/>
        <v>338643.91</v>
      </c>
      <c r="G17" s="37">
        <f t="shared" si="2"/>
        <v>370855.02999999997</v>
      </c>
      <c r="H17" s="37">
        <f t="shared" si="2"/>
        <v>338626.52</v>
      </c>
      <c r="I17" s="37">
        <f t="shared" si="2"/>
        <v>508863.41000000003</v>
      </c>
      <c r="J17" s="37">
        <f t="shared" si="2"/>
        <v>119186.8</v>
      </c>
      <c r="K17" s="37">
        <f aca="true" t="shared" si="3" ref="K17:K22">SUM(B17:J17)</f>
        <v>3280389.03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373098.37</v>
      </c>
      <c r="C18" s="31">
        <f t="shared" si="4"/>
        <v>341309.87</v>
      </c>
      <c r="D18" s="31">
        <f t="shared" si="4"/>
        <v>503369.39</v>
      </c>
      <c r="E18" s="31">
        <f t="shared" si="4"/>
        <v>231550.46</v>
      </c>
      <c r="F18" s="31">
        <f t="shared" si="4"/>
        <v>323205.5</v>
      </c>
      <c r="G18" s="31">
        <f t="shared" si="4"/>
        <v>377239.45</v>
      </c>
      <c r="H18" s="31">
        <f t="shared" si="4"/>
        <v>315737.46</v>
      </c>
      <c r="I18" s="31">
        <f t="shared" si="4"/>
        <v>449582.57</v>
      </c>
      <c r="J18" s="31">
        <f t="shared" si="4"/>
        <v>111672.29</v>
      </c>
      <c r="K18" s="31">
        <f t="shared" si="3"/>
        <v>3026765.36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9667.27</v>
      </c>
      <c r="C19" s="31">
        <f t="shared" si="5"/>
        <v>10358.59</v>
      </c>
      <c r="D19" s="31">
        <f t="shared" si="5"/>
        <v>1191.45</v>
      </c>
      <c r="E19" s="31">
        <f t="shared" si="5"/>
        <v>20139.05</v>
      </c>
      <c r="F19" s="31">
        <f t="shared" si="5"/>
        <v>-6190.36</v>
      </c>
      <c r="G19" s="31">
        <f t="shared" si="5"/>
        <v>-15634.51</v>
      </c>
      <c r="H19" s="31">
        <f t="shared" si="5"/>
        <v>12116.25</v>
      </c>
      <c r="I19" s="31">
        <f t="shared" si="5"/>
        <v>7037.59</v>
      </c>
      <c r="J19" s="31">
        <f t="shared" si="5"/>
        <v>3549.38</v>
      </c>
      <c r="K19" s="31">
        <f t="shared" si="3"/>
        <v>42234.71</v>
      </c>
      <c r="L19"/>
      <c r="M19"/>
      <c r="N19"/>
    </row>
    <row r="20" spans="1:14" ht="16.5" customHeight="1">
      <c r="A20" s="18" t="s">
        <v>28</v>
      </c>
      <c r="B20" s="31">
        <v>37484.25</v>
      </c>
      <c r="C20" s="31">
        <v>24618.77</v>
      </c>
      <c r="D20" s="31">
        <v>24059.46</v>
      </c>
      <c r="E20" s="31">
        <v>25190.32</v>
      </c>
      <c r="F20" s="31">
        <v>20304.91</v>
      </c>
      <c r="G20" s="31">
        <v>14549.48</v>
      </c>
      <c r="H20" s="31">
        <v>21303.84</v>
      </c>
      <c r="I20" s="31">
        <v>52243.25</v>
      </c>
      <c r="J20" s="31">
        <v>9672.16</v>
      </c>
      <c r="K20" s="31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-10531.03</v>
      </c>
      <c r="I22" s="35">
        <v>0</v>
      </c>
      <c r="J22" s="31">
        <v>-5707.03</v>
      </c>
      <c r="K22" s="31">
        <f t="shared" si="3"/>
        <v>-22009.06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-46560.8</v>
      </c>
      <c r="C25" s="31">
        <f t="shared" si="6"/>
        <v>-43920.8</v>
      </c>
      <c r="D25" s="31">
        <f t="shared" si="6"/>
        <v>-66178.91</v>
      </c>
      <c r="E25" s="31">
        <f t="shared" si="6"/>
        <v>-28256.8</v>
      </c>
      <c r="F25" s="31">
        <f t="shared" si="6"/>
        <v>-38266.8</v>
      </c>
      <c r="G25" s="31">
        <f t="shared" si="6"/>
        <v>-29453.6</v>
      </c>
      <c r="H25" s="31">
        <f t="shared" si="6"/>
        <v>-23438.8</v>
      </c>
      <c r="I25" s="31">
        <f t="shared" si="6"/>
        <v>-54828.4</v>
      </c>
      <c r="J25" s="31">
        <f t="shared" si="6"/>
        <v>-12240.64</v>
      </c>
      <c r="K25" s="31">
        <f aca="true" t="shared" si="7" ref="K25:K33">SUM(B25:J25)</f>
        <v>-343145.55000000005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-46560.8</v>
      </c>
      <c r="C26" s="31">
        <f t="shared" si="8"/>
        <v>-43920.8</v>
      </c>
      <c r="D26" s="31">
        <f t="shared" si="8"/>
        <v>-48153.6</v>
      </c>
      <c r="E26" s="31">
        <f t="shared" si="8"/>
        <v>-28256.8</v>
      </c>
      <c r="F26" s="31">
        <f t="shared" si="8"/>
        <v>-38266.8</v>
      </c>
      <c r="G26" s="31">
        <f t="shared" si="8"/>
        <v>-29453.6</v>
      </c>
      <c r="H26" s="31">
        <f t="shared" si="8"/>
        <v>-23438.8</v>
      </c>
      <c r="I26" s="31">
        <f t="shared" si="8"/>
        <v>-54828.4</v>
      </c>
      <c r="J26" s="31">
        <f t="shared" si="8"/>
        <v>-7022.4</v>
      </c>
      <c r="K26" s="31">
        <f t="shared" si="7"/>
        <v>-319902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-46560.8</v>
      </c>
      <c r="C27" s="31">
        <f aca="true" t="shared" si="9" ref="C27:J27">-ROUND((C9)*$E$3,2)</f>
        <v>-43920.8</v>
      </c>
      <c r="D27" s="31">
        <f t="shared" si="9"/>
        <v>-48153.6</v>
      </c>
      <c r="E27" s="31">
        <f t="shared" si="9"/>
        <v>-28256.8</v>
      </c>
      <c r="F27" s="31">
        <f t="shared" si="9"/>
        <v>-38266.8</v>
      </c>
      <c r="G27" s="31">
        <f t="shared" si="9"/>
        <v>-29453.6</v>
      </c>
      <c r="H27" s="31">
        <f t="shared" si="9"/>
        <v>-23438.8</v>
      </c>
      <c r="I27" s="31">
        <f t="shared" si="9"/>
        <v>-54828.4</v>
      </c>
      <c r="J27" s="31">
        <f t="shared" si="9"/>
        <v>-7022.4</v>
      </c>
      <c r="K27" s="31">
        <f t="shared" si="7"/>
        <v>-319902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0</v>
      </c>
      <c r="C29" s="31">
        <v>0</v>
      </c>
      <c r="D29" s="31">
        <v>0</v>
      </c>
      <c r="E29" s="31">
        <v>0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0</v>
      </c>
      <c r="L29"/>
      <c r="M29"/>
      <c r="N29"/>
    </row>
    <row r="30" spans="1:14" ht="16.5" customHeight="1">
      <c r="A30" s="26" t="s">
        <v>21</v>
      </c>
      <c r="B30" s="31">
        <v>0</v>
      </c>
      <c r="C30" s="31">
        <v>0</v>
      </c>
      <c r="D30" s="31">
        <v>0</v>
      </c>
      <c r="E30" s="31">
        <v>0</v>
      </c>
      <c r="F30" s="27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7"/>
        <v>0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-23243.550000000003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375012.95</v>
      </c>
      <c r="C45" s="10">
        <f t="shared" si="11"/>
        <v>332366.43000000005</v>
      </c>
      <c r="D45" s="10">
        <f t="shared" si="11"/>
        <v>461969.78</v>
      </c>
      <c r="E45" s="10">
        <f t="shared" si="11"/>
        <v>249946.88999999996</v>
      </c>
      <c r="F45" s="10">
        <f t="shared" si="11"/>
        <v>300377.11</v>
      </c>
      <c r="G45" s="10">
        <f t="shared" si="11"/>
        <v>341401.43</v>
      </c>
      <c r="H45" s="10">
        <f t="shared" si="11"/>
        <v>315187.72000000003</v>
      </c>
      <c r="I45" s="10">
        <f t="shared" si="11"/>
        <v>454035.01</v>
      </c>
      <c r="J45" s="10">
        <f t="shared" si="11"/>
        <v>106946.16</v>
      </c>
      <c r="K45" s="21">
        <f>SUM(B45:J45)</f>
        <v>2937243.4800000004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375012.94</v>
      </c>
      <c r="C51" s="10">
        <f t="shared" si="12"/>
        <v>332366.43</v>
      </c>
      <c r="D51" s="10">
        <f t="shared" si="12"/>
        <v>461969.79</v>
      </c>
      <c r="E51" s="10">
        <f t="shared" si="12"/>
        <v>249946.89</v>
      </c>
      <c r="F51" s="10">
        <f t="shared" si="12"/>
        <v>300377.12</v>
      </c>
      <c r="G51" s="10">
        <f t="shared" si="12"/>
        <v>341401.43</v>
      </c>
      <c r="H51" s="10">
        <f t="shared" si="12"/>
        <v>315187.72</v>
      </c>
      <c r="I51" s="10">
        <f>SUM(I52:I64)</f>
        <v>454035</v>
      </c>
      <c r="J51" s="10">
        <f t="shared" si="12"/>
        <v>106946.16</v>
      </c>
      <c r="K51" s="5">
        <f>SUM(K52:K64)</f>
        <v>2937243.48</v>
      </c>
      <c r="L51" s="9"/>
    </row>
    <row r="52" spans="1:11" ht="16.5" customHeight="1">
      <c r="A52" s="7" t="s">
        <v>71</v>
      </c>
      <c r="B52" s="8">
        <v>326186.26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326186.26</v>
      </c>
    </row>
    <row r="53" spans="1:11" ht="16.5" customHeight="1">
      <c r="A53" s="7" t="s">
        <v>72</v>
      </c>
      <c r="B53" s="8">
        <v>48826.68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48826.68</v>
      </c>
    </row>
    <row r="54" spans="1:11" ht="16.5" customHeight="1">
      <c r="A54" s="7" t="s">
        <v>4</v>
      </c>
      <c r="B54" s="6">
        <v>0</v>
      </c>
      <c r="C54" s="8">
        <v>332366.43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332366.43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461969.79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461969.79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249946.89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249946.89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300377.12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300377.12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341401.43</v>
      </c>
      <c r="H58" s="6">
        <v>0</v>
      </c>
      <c r="I58" s="6">
        <v>0</v>
      </c>
      <c r="J58" s="6">
        <v>0</v>
      </c>
      <c r="K58" s="5">
        <f t="shared" si="13"/>
        <v>341401.43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315187.72</v>
      </c>
      <c r="I59" s="6">
        <v>0</v>
      </c>
      <c r="J59" s="6">
        <v>0</v>
      </c>
      <c r="K59" s="5">
        <f t="shared" si="13"/>
        <v>315187.72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149513.73</v>
      </c>
      <c r="J61" s="6">
        <v>0</v>
      </c>
      <c r="K61" s="5">
        <f t="shared" si="13"/>
        <v>149513.73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304521.27</v>
      </c>
      <c r="J62" s="6">
        <v>0</v>
      </c>
      <c r="K62" s="5">
        <f t="shared" si="13"/>
        <v>304521.27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106946.16</v>
      </c>
      <c r="K63" s="5">
        <f t="shared" si="13"/>
        <v>106946.16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38134.729999999996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2692.79</v>
      </c>
    </row>
    <row r="73" spans="1:2" ht="14.25">
      <c r="A73" s="7" t="s">
        <v>56</v>
      </c>
      <c r="B73" s="8">
        <v>18167.77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6123.83</v>
      </c>
    </row>
    <row r="77" spans="1:2" ht="14.25">
      <c r="A77" s="7" t="s">
        <v>60</v>
      </c>
      <c r="B77" s="8">
        <v>5417.91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5732.43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2020-01-31T16:59:01Z</dcterms:modified>
  <cp:category/>
  <cp:version/>
  <cp:contentType/>
  <cp:contentStatus/>
</cp:coreProperties>
</file>