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<sst xmlns="http://schemas.openxmlformats.org/spreadsheetml/2006/main" count="82" uniqueCount="81">
  <si>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</si>
  <si>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</si>
  <si>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</si>
  <si>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</si>
  <si>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</si>
  <si>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</si>
  <si>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</si>
  <si>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</si>
  <si>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</si>
  <si>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</si>
  <si>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</si>
  <si>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</si>
  <si>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</si>
  <si>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</si>
  <si>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</si>
  <si>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</si>
  <si>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</si>
  <si>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</si>
  <si>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</si>
  <si>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</si>
  <si>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</si>
  <si>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</si>
  <si>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</si>
  <si>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</si>
  <si>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</si>
  <si>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</si>
  <si>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</si>
  <si>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</si>
  <si>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</si>
  <si>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</si>
  <si>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</si>
  <si>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</si>
  <si>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</si>
  <si>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</si>
  <si>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</si>
  <si>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</si>
  <si>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</si>
  <si>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</si>
  <si>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</si>
  <si>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</si>
  <si>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</si>
  <si>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</si>
  <si>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</si>
  <si>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</si>
  <si>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</si>
  <si>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</si>
  <si>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</si>
  <si>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</si>
  <si>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</si>
  <si>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</si>
  <si>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</si>
  <si>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</si>
  <si>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</si>
  <si>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</si>
  <si>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</si>
  <si>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</si>
  <si>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</si>
  <si>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</si>
  <si>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</si>
  <si>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</si>
  <si>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</si>
  <si>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</si>
  <si>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</si>
  <si>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</si>
  <si>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</si>
  <si>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</si>
  <si>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</si>
  <si>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</si>
  <si>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</si>
  <si>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</si>
  <si>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</si>
  <si>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</si>
  <si>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</si>
  <si>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</si>
  <si>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</si>
  <si>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</si>
  <si>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</si>
  <si>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</si>
  <si>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</si>
  <si>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</si>
  <si>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24/01/20 - VENCIMENTO 31/01/20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</si>
</sst>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365717</v>
      </c>
      <c r="C7" s="48">
        <f t="shared" si="0"/>
        <v>303740</v>
      </c>
      <c r="D7" s="48">
        <f t="shared" si="0"/>
        <v>358608</v>
      </c>
      <c r="E7" s="48">
        <f t="shared" si="0"/>
        <v>223826</v>
      </c>
      <c r="F7" s="48">
        <f t="shared" si="0"/>
        <v>227774</v>
      </c>
      <c r="G7" s="48">
        <f t="shared" si="0"/>
        <v>256321</v>
      </c>
      <c r="H7" s="48">
        <f t="shared" si="0"/>
        <v>274607</v>
      </c>
      <c r="I7" s="48">
        <f t="shared" si="0"/>
        <v>420947</v>
      </c>
      <c r="J7" s="48">
        <f t="shared" si="0"/>
        <v>131180</v>
      </c>
      <c r="K7" s="48">
        <f t="shared" si="0"/>
        <v>2562720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25764</v>
      </c>
      <c r="C8" s="46">
        <f t="shared" si="1"/>
        <v>24277</v>
      </c>
      <c r="D8" s="46">
        <f t="shared" si="1"/>
        <v>24478</v>
      </c>
      <c r="E8" s="46">
        <f t="shared" si="1"/>
        <v>16503</v>
      </c>
      <c r="F8" s="46">
        <f t="shared" si="1"/>
        <v>16561</v>
      </c>
      <c r="G8" s="46">
        <f t="shared" si="1"/>
        <v>11396</v>
      </c>
      <c r="H8" s="46">
        <f t="shared" si="1"/>
        <v>9831</v>
      </c>
      <c r="I8" s="46">
        <f t="shared" si="1"/>
        <v>27821</v>
      </c>
      <c r="J8" s="46">
        <f t="shared" si="1"/>
        <v>5657</v>
      </c>
      <c r="K8" s="39">
        <f>SUM(B8:J8)</f>
        <v>162288</v>
      </c>
      <c r="L8"/>
      <c r="M8"/>
      <c r="N8"/>
    </row>
    <row r="9" spans="1:14" ht="16.5" customHeight="1">
      <c r="A9" s="23" t="s">
        <v>36</v>
      </c>
      <c r="B9" s="46">
        <v>25737</v>
      </c>
      <c r="C9" s="46">
        <v>24268</v>
      </c>
      <c r="D9" s="46">
        <v>24458</v>
      </c>
      <c r="E9" s="46">
        <v>16444</v>
      </c>
      <c r="F9" s="46">
        <v>16547</v>
      </c>
      <c r="G9" s="46">
        <v>11395</v>
      </c>
      <c r="H9" s="46">
        <v>9831</v>
      </c>
      <c r="I9" s="46">
        <v>27730</v>
      </c>
      <c r="J9" s="46">
        <v>5657</v>
      </c>
      <c r="K9" s="39">
        <f>SUM(B9:J9)</f>
        <v>162067</v>
      </c>
      <c r="L9"/>
      <c r="M9"/>
      <c r="N9"/>
    </row>
    <row r="10" spans="1:14" ht="16.5" customHeight="1">
      <c r="A10" s="23" t="s">
        <v>35</v>
      </c>
      <c r="B10" s="46">
        <v>27</v>
      </c>
      <c r="C10" s="46">
        <v>9</v>
      </c>
      <c r="D10" s="46">
        <v>20</v>
      </c>
      <c r="E10" s="46">
        <v>59</v>
      </c>
      <c r="F10" s="46">
        <v>14</v>
      </c>
      <c r="G10" s="46">
        <v>1</v>
      </c>
      <c r="H10" s="46">
        <v>0</v>
      </c>
      <c r="I10" s="46">
        <v>91</v>
      </c>
      <c r="J10" s="46">
        <v>0</v>
      </c>
      <c r="K10" s="39">
        <f>SUM(B10:J10)</f>
        <v>221</v>
      </c>
      <c r="L10"/>
      <c r="M10"/>
      <c r="N10"/>
    </row>
    <row r="11" spans="1:14" ht="16.5" customHeight="1">
      <c r="A11" s="45" t="s">
        <v>34</v>
      </c>
      <c r="B11" s="44">
        <v>339953</v>
      </c>
      <c r="C11" s="44">
        <v>279463</v>
      </c>
      <c r="D11" s="44">
        <v>334130</v>
      </c>
      <c r="E11" s="44">
        <v>207323</v>
      </c>
      <c r="F11" s="44">
        <v>211213</v>
      </c>
      <c r="G11" s="44">
        <v>244925</v>
      </c>
      <c r="H11" s="44">
        <v>264776</v>
      </c>
      <c r="I11" s="44">
        <v>393126</v>
      </c>
      <c r="J11" s="44">
        <v>125523</v>
      </c>
      <c r="K11" s="39">
        <f>SUM(B11:J11)</f>
        <v>2400432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1314764.4900000002</v>
      </c>
      <c r="C17" s="37">
        <f t="shared" si="2"/>
        <v>1192923.6400000001</v>
      </c>
      <c r="D17" s="37">
        <f t="shared" si="2"/>
        <v>1510049.5899999999</v>
      </c>
      <c r="E17" s="37">
        <f t="shared" si="2"/>
        <v>902418.4199999999</v>
      </c>
      <c r="F17" s="37">
        <f t="shared" si="2"/>
        <v>872223.1599999999</v>
      </c>
      <c r="G17" s="37">
        <f t="shared" si="2"/>
        <v>955064.1499999999</v>
      </c>
      <c r="H17" s="37">
        <f t="shared" si="2"/>
        <v>885768.4299999999</v>
      </c>
      <c r="I17" s="37">
        <f t="shared" si="2"/>
        <v>1376579.8099999998</v>
      </c>
      <c r="J17" s="37">
        <f t="shared" si="2"/>
        <v>478973.88999999996</v>
      </c>
      <c r="K17" s="37">
        <f aca="true" t="shared" si="3" ref="K17:K22">SUM(B17:J17)</f>
        <v>9488765.580000002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1243730.37</v>
      </c>
      <c r="C18" s="31">
        <f t="shared" si="4"/>
        <v>1133891.79</v>
      </c>
      <c r="D18" s="31">
        <f t="shared" si="4"/>
        <v>1482951.66</v>
      </c>
      <c r="E18" s="31">
        <f t="shared" si="4"/>
        <v>805818.37</v>
      </c>
      <c r="F18" s="31">
        <f t="shared" si="4"/>
        <v>867203.95</v>
      </c>
      <c r="G18" s="31">
        <f t="shared" si="4"/>
        <v>986707.69</v>
      </c>
      <c r="H18" s="31">
        <f t="shared" si="4"/>
        <v>842659.04</v>
      </c>
      <c r="I18" s="31">
        <f t="shared" si="4"/>
        <v>1303925.43</v>
      </c>
      <c r="J18" s="31">
        <f t="shared" si="4"/>
        <v>460376.21</v>
      </c>
      <c r="K18" s="31">
        <f t="shared" si="3"/>
        <v>9127264.510000002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32226.01</v>
      </c>
      <c r="C19" s="31">
        <f t="shared" si="5"/>
        <v>34413.08</v>
      </c>
      <c r="D19" s="31">
        <f t="shared" si="5"/>
        <v>3510.08</v>
      </c>
      <c r="E19" s="31">
        <f t="shared" si="5"/>
        <v>70085.87</v>
      </c>
      <c r="F19" s="31">
        <f t="shared" si="5"/>
        <v>-16609.56</v>
      </c>
      <c r="G19" s="31">
        <f t="shared" si="5"/>
        <v>-40893.63</v>
      </c>
      <c r="H19" s="31">
        <f t="shared" si="5"/>
        <v>32336.58</v>
      </c>
      <c r="I19" s="31">
        <f t="shared" si="5"/>
        <v>20411.13</v>
      </c>
      <c r="J19" s="31">
        <f t="shared" si="5"/>
        <v>14632.55</v>
      </c>
      <c r="K19" s="31">
        <f t="shared" si="3"/>
        <v>150112.10999999996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-312773.06999999995</v>
      </c>
      <c r="C25" s="31">
        <f t="shared" si="6"/>
        <v>-127957.78</v>
      </c>
      <c r="D25" s="31">
        <f t="shared" si="6"/>
        <v>-1532120.09</v>
      </c>
      <c r="E25" s="31">
        <f t="shared" si="6"/>
        <v>-514347.22000000003</v>
      </c>
      <c r="F25" s="31">
        <f t="shared" si="6"/>
        <v>-84280.52</v>
      </c>
      <c r="G25" s="31">
        <f t="shared" si="6"/>
        <v>-363954.85</v>
      </c>
      <c r="H25" s="31">
        <f t="shared" si="6"/>
        <v>-739266.95</v>
      </c>
      <c r="I25" s="31">
        <f t="shared" si="6"/>
        <v>-424228.76999999996</v>
      </c>
      <c r="J25" s="31">
        <f t="shared" si="6"/>
        <v>-221615.16</v>
      </c>
      <c r="K25" s="31">
        <f aca="true" t="shared" si="7" ref="K25:K33">SUM(B25:J25)</f>
        <v>-4320544.41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-160821.24</v>
      </c>
      <c r="C26" s="31">
        <f t="shared" si="8"/>
        <v>-115353.22</v>
      </c>
      <c r="D26" s="31">
        <f t="shared" si="8"/>
        <v>-131426.57</v>
      </c>
      <c r="E26" s="31">
        <f t="shared" si="8"/>
        <v>-154969.40000000002</v>
      </c>
      <c r="F26" s="31">
        <f t="shared" si="8"/>
        <v>-72806.8</v>
      </c>
      <c r="G26" s="31">
        <f t="shared" si="8"/>
        <v>-120498.23</v>
      </c>
      <c r="H26" s="31">
        <f t="shared" si="8"/>
        <v>-59237.82000000001</v>
      </c>
      <c r="I26" s="31">
        <f t="shared" si="8"/>
        <v>-146952</v>
      </c>
      <c r="J26" s="31">
        <f t="shared" si="8"/>
        <v>-32584.87</v>
      </c>
      <c r="K26" s="31">
        <f t="shared" si="7"/>
        <v>-994650.15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-113242.8</v>
      </c>
      <c r="C27" s="31">
        <f aca="true" t="shared" si="9" ref="C27:J27">-ROUND((C9)*$E$3,2)</f>
        <v>-106779.2</v>
      </c>
      <c r="D27" s="31">
        <f t="shared" si="9"/>
        <v>-107615.2</v>
      </c>
      <c r="E27" s="31">
        <f t="shared" si="9"/>
        <v>-72353.6</v>
      </c>
      <c r="F27" s="31">
        <f t="shared" si="9"/>
        <v>-72806.8</v>
      </c>
      <c r="G27" s="31">
        <f t="shared" si="9"/>
        <v>-50138</v>
      </c>
      <c r="H27" s="31">
        <f t="shared" si="9"/>
        <v>-43256.4</v>
      </c>
      <c r="I27" s="31">
        <f t="shared" si="9"/>
        <v>-122012</v>
      </c>
      <c r="J27" s="31">
        <f t="shared" si="9"/>
        <v>-24890.8</v>
      </c>
      <c r="K27" s="31">
        <f t="shared" si="7"/>
        <v>-713094.8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-15184.4</v>
      </c>
      <c r="C29" s="31">
        <v>-3264.8</v>
      </c>
      <c r="D29" s="31">
        <v>-6380</v>
      </c>
      <c r="E29" s="31">
        <v>-7449.2</v>
      </c>
      <c r="F29" s="27">
        <v>0</v>
      </c>
      <c r="G29" s="31">
        <v>-4127.2</v>
      </c>
      <c r="H29" s="31">
        <v>-1720.91</v>
      </c>
      <c r="I29" s="31">
        <v>-2685.6</v>
      </c>
      <c r="J29" s="31">
        <v>-828.51</v>
      </c>
      <c r="K29" s="31">
        <f t="shared" si="7"/>
        <v>-41640.62</v>
      </c>
      <c r="L29"/>
      <c r="M29"/>
      <c r="N29"/>
    </row>
    <row r="30" spans="1:14" ht="16.5" customHeight="1">
      <c r="A30" s="26" t="s">
        <v>21</v>
      </c>
      <c r="B30" s="31">
        <v>-32394.04</v>
      </c>
      <c r="C30" s="31">
        <v>-5309.22</v>
      </c>
      <c r="D30" s="31">
        <v>-17431.37</v>
      </c>
      <c r="E30" s="31">
        <v>-75166.6</v>
      </c>
      <c r="F30" s="27">
        <v>0</v>
      </c>
      <c r="G30" s="31">
        <v>-66233.03</v>
      </c>
      <c r="H30" s="31">
        <v>-14260.51</v>
      </c>
      <c r="I30" s="31">
        <v>-22254.4</v>
      </c>
      <c r="J30" s="31">
        <v>-6865.56</v>
      </c>
      <c r="K30" s="31">
        <f t="shared" si="7"/>
        <v>-239914.73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-15057.24</v>
      </c>
      <c r="C31" s="28">
        <f t="shared" si="10"/>
        <v>-12604.56</v>
      </c>
      <c r="D31" s="28">
        <f t="shared" si="10"/>
        <v>-1136886.33</v>
      </c>
      <c r="E31" s="28">
        <f t="shared" si="10"/>
        <v>-19965.57</v>
      </c>
      <c r="F31" s="28">
        <f t="shared" si="10"/>
        <v>-11473.72</v>
      </c>
      <c r="G31" s="28">
        <f t="shared" si="10"/>
        <v>-32297.26</v>
      </c>
      <c r="H31" s="28">
        <f t="shared" si="10"/>
        <v>-662338.85</v>
      </c>
      <c r="I31" s="28">
        <f t="shared" si="10"/>
        <v>-9547.12</v>
      </c>
      <c r="J31" s="28">
        <f t="shared" si="10"/>
        <v>-14030.289999999999</v>
      </c>
      <c r="K31" s="31">
        <f t="shared" si="7"/>
        <v>-1914200.9400000004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-15057.24</v>
      </c>
      <c r="C33" s="28">
        <v>-12604.56</v>
      </c>
      <c r="D33" s="28">
        <v>-98861.02</v>
      </c>
      <c r="E33" s="28">
        <v>-19965.57</v>
      </c>
      <c r="F33" s="28">
        <v>-11473.72</v>
      </c>
      <c r="G33" s="28">
        <v>-32297.26</v>
      </c>
      <c r="H33" s="28">
        <v>-12338.85</v>
      </c>
      <c r="I33" s="28">
        <v>-9547.12</v>
      </c>
      <c r="J33" s="28">
        <v>-8812.05</v>
      </c>
      <c r="K33" s="31">
        <f t="shared" si="7"/>
        <v>-220957.39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-2020000</v>
      </c>
      <c r="E40" s="17">
        <v>0</v>
      </c>
      <c r="F40" s="17">
        <v>0</v>
      </c>
      <c r="G40" s="17">
        <v>0</v>
      </c>
      <c r="H40" s="28">
        <v>-1300000</v>
      </c>
      <c r="I40" s="17">
        <v>0</v>
      </c>
      <c r="J40" s="17">
        <v>0</v>
      </c>
      <c r="K40" s="28">
        <f>SUM(B40:J40)</f>
        <v>-3320000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28">
        <v>-136894.59</v>
      </c>
      <c r="C43" s="17">
        <v>0</v>
      </c>
      <c r="D43" s="28">
        <v>-263807.19</v>
      </c>
      <c r="E43" s="28">
        <v>-339412.25</v>
      </c>
      <c r="F43" s="17">
        <v>0</v>
      </c>
      <c r="G43" s="28">
        <v>-211159.36</v>
      </c>
      <c r="H43" s="28">
        <v>-17690.28</v>
      </c>
      <c r="I43" s="28">
        <v>-267729.64999999997</v>
      </c>
      <c r="J43" s="28">
        <v>-175000</v>
      </c>
      <c r="K43" s="28">
        <f>SUM(B43:J43)</f>
        <v>-1411693.32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1001991.4200000003</v>
      </c>
      <c r="C45" s="10">
        <f t="shared" si="11"/>
        <v>1064965.86</v>
      </c>
      <c r="D45" s="10">
        <f>IF(+D17+D25+D46&lt;0,0,D17+D25)</f>
        <v>0</v>
      </c>
      <c r="E45" s="10">
        <f t="shared" si="11"/>
        <v>388071.1999999999</v>
      </c>
      <c r="F45" s="10">
        <f t="shared" si="11"/>
        <v>787942.6399999999</v>
      </c>
      <c r="G45" s="10">
        <f t="shared" si="11"/>
        <v>591109.2999999999</v>
      </c>
      <c r="H45" s="10">
        <f t="shared" si="11"/>
        <v>146501.47999999998</v>
      </c>
      <c r="I45" s="10">
        <f t="shared" si="11"/>
        <v>952351.0399999998</v>
      </c>
      <c r="J45" s="10">
        <f t="shared" si="11"/>
        <v>257358.72999999995</v>
      </c>
      <c r="K45" s="21">
        <f>SUM(B45:J45)</f>
        <v>5190291.669999999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f>IF(+D17+D25+D46&gt;0,0,D17+D25+D46)</f>
        <v>-22070.500000000233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21">
        <f>SUM(B47:J47)</f>
        <v>-22070.500000000233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1001991.4299999999</v>
      </c>
      <c r="C51" s="10">
        <f t="shared" si="12"/>
        <v>1064965.87</v>
      </c>
      <c r="D51" s="10">
        <f t="shared" si="12"/>
        <v>0</v>
      </c>
      <c r="E51" s="10">
        <f t="shared" si="12"/>
        <v>388071.19</v>
      </c>
      <c r="F51" s="10">
        <f t="shared" si="12"/>
        <v>787942.64</v>
      </c>
      <c r="G51" s="10">
        <f t="shared" si="12"/>
        <v>591109.3</v>
      </c>
      <c r="H51" s="10">
        <f t="shared" si="12"/>
        <v>146501.48</v>
      </c>
      <c r="I51" s="10">
        <f>SUM(I52:I64)</f>
        <v>952351.0499999999</v>
      </c>
      <c r="J51" s="10">
        <f t="shared" si="12"/>
        <v>257358.73</v>
      </c>
      <c r="K51" s="5">
        <f>SUM(K52:K64)</f>
        <v>5190291.690000001</v>
      </c>
      <c r="L51" s="9"/>
    </row>
    <row r="52" spans="1:11" ht="16.5" customHeight="1">
      <c r="A52" s="7" t="s">
        <v>71</v>
      </c>
      <c r="B52" s="8">
        <v>876542.1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876542.1</v>
      </c>
    </row>
    <row r="53" spans="1:11" ht="16.5" customHeight="1">
      <c r="A53" s="7" t="s">
        <v>72</v>
      </c>
      <c r="B53" s="8">
        <v>125449.33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125449.33</v>
      </c>
    </row>
    <row r="54" spans="1:11" ht="16.5" customHeight="1">
      <c r="A54" s="7" t="s">
        <v>4</v>
      </c>
      <c r="B54" s="6">
        <v>0</v>
      </c>
      <c r="C54" s="8">
        <v>1064965.87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1064965.87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388071.19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388071.19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787942.64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787942.64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591109.3</v>
      </c>
      <c r="H58" s="6">
        <v>0</v>
      </c>
      <c r="I58" s="6">
        <v>0</v>
      </c>
      <c r="J58" s="6">
        <v>0</v>
      </c>
      <c r="K58" s="5">
        <f t="shared" si="13"/>
        <v>591109.3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146501.48</v>
      </c>
      <c r="I59" s="6">
        <v>0</v>
      </c>
      <c r="J59" s="6">
        <v>0</v>
      </c>
      <c r="K59" s="5">
        <f t="shared" si="13"/>
        <v>146501.48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321989.89</v>
      </c>
      <c r="J61" s="6">
        <v>0</v>
      </c>
      <c r="K61" s="5">
        <f t="shared" si="13"/>
        <v>321989.89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554173.08</v>
      </c>
      <c r="J62" s="6">
        <v>0</v>
      </c>
      <c r="K62" s="5">
        <f t="shared" si="13"/>
        <v>554173.08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257358.73</v>
      </c>
      <c r="K63" s="5">
        <f t="shared" si="13"/>
        <v>257358.73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76188.08</v>
      </c>
      <c r="J64" s="3">
        <v>0</v>
      </c>
      <c r="K64" s="2">
        <f>SUM(B64:J64)</f>
        <v>76188.08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38134.729999999996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6123.83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2020-01-31T16:57:39Z</dcterms:modified>
  <cp:category/>
  <cp:version/>
  <cp:contentType/>
  <cp:contentStatus/>
</cp:coreProperties>
</file>