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<sst xmlns="http://schemas.openxmlformats.org/spreadsheetml/2006/main" count="82" uniqueCount="81">
  <si>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</si>
  <si>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</si>
  <si>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</si>
  <si>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</si>
  <si>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</si>
  <si>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</si>
  <si>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</si>
  <si>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</si>
  <si>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</si>
  <si>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</si>
  <si>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</si>
  <si>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</si>
  <si>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</si>
  <si>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</si>
  <si>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</si>
  <si>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</si>
  <si>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</si>
  <si>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</si>
  <si>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</si>
  <si>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</si>
  <si>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</si>
  <si>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</si>
  <si>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</si>
  <si>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</si>
  <si>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</si>
  <si>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</si>
  <si>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</si>
  <si>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</si>
  <si>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</si>
  <si>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</si>
  <si>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</si>
  <si>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</si>
  <si>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</si>
  <si>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</si>
  <si>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</si>
  <si>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</si>
  <si>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</si>
  <si>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</si>
  <si>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</si>
  <si>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</si>
  <si>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</si>
  <si>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</si>
  <si>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</si>
  <si>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</si>
  <si>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</si>
  <si>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</si>
  <si>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</si>
  <si>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</si>
  <si>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</si>
  <si>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</si>
  <si>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</si>
  <si>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</si>
  <si>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</si>
  <si>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</si>
  <si>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</si>
  <si>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</si>
  <si>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</si>
  <si>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</si>
  <si>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</si>
  <si>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</si>
  <si>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</si>
  <si>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</si>
  <si>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</si>
  <si>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</si>
  <si>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</si>
  <si>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</si>
  <si>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</si>
  <si>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</si>
  <si>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</si>
  <si>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</si>
  <si>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</si>
  <si>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</si>
  <si>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</si>
  <si>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</si>
  <si>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</si>
  <si>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</si>
  <si>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</si>
  <si>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</si>
  <si>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</si>
  <si>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</si>
  <si>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19/01/20 - VENCIMENTO 24/01/20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</si>
</sst>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53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9" t="s">
        <v>52</v>
      </c>
      <c r="B4" s="60" t="s">
        <v>51</v>
      </c>
      <c r="C4" s="61"/>
      <c r="D4" s="61"/>
      <c r="E4" s="61"/>
      <c r="F4" s="61"/>
      <c r="G4" s="61"/>
      <c r="H4" s="61"/>
      <c r="I4" s="61"/>
      <c r="J4" s="61"/>
      <c r="K4" s="59" t="s">
        <v>50</v>
      </c>
    </row>
    <row r="5" spans="1:11" ht="43.5" customHeight="1">
      <c r="A5" s="59"/>
      <c r="B5" s="50" t="s">
        <v>73</v>
      </c>
      <c r="C5" s="50" t="s">
        <v>49</v>
      </c>
      <c r="D5" s="51" t="s">
        <v>74</v>
      </c>
      <c r="E5" s="51" t="s">
        <v>75</v>
      </c>
      <c r="F5" s="51" t="s">
        <v>76</v>
      </c>
      <c r="G5" s="50" t="s">
        <v>77</v>
      </c>
      <c r="H5" s="51" t="s">
        <v>74</v>
      </c>
      <c r="I5" s="50" t="s">
        <v>48</v>
      </c>
      <c r="J5" s="50" t="s">
        <v>78</v>
      </c>
      <c r="K5" s="59"/>
    </row>
    <row r="6" spans="1:11" ht="18.75" customHeight="1">
      <c r="A6" s="59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9"/>
    </row>
    <row r="7" spans="1:14" ht="16.5" customHeight="1">
      <c r="A7" s="13" t="s">
        <v>38</v>
      </c>
      <c r="B7" s="48">
        <f aca="true" t="shared" si="0" ref="B7:K7">B8+B11</f>
        <v>105834</v>
      </c>
      <c r="C7" s="48">
        <f t="shared" si="0"/>
        <v>88169</v>
      </c>
      <c r="D7" s="48">
        <f t="shared" si="0"/>
        <v>118629</v>
      </c>
      <c r="E7" s="48">
        <f t="shared" si="0"/>
        <v>62203</v>
      </c>
      <c r="F7" s="48">
        <f t="shared" si="0"/>
        <v>79718</v>
      </c>
      <c r="G7" s="48">
        <f t="shared" si="0"/>
        <v>93976</v>
      </c>
      <c r="H7" s="48">
        <f t="shared" si="0"/>
        <v>98467</v>
      </c>
      <c r="I7" s="48">
        <f t="shared" si="0"/>
        <v>140929</v>
      </c>
      <c r="J7" s="48">
        <f t="shared" si="0"/>
        <v>29913</v>
      </c>
      <c r="K7" s="48">
        <f t="shared" si="0"/>
        <v>817838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9691</v>
      </c>
      <c r="C8" s="46">
        <f t="shared" si="1"/>
        <v>9278</v>
      </c>
      <c r="D8" s="46">
        <f t="shared" si="1"/>
        <v>10097</v>
      </c>
      <c r="E8" s="46">
        <f t="shared" si="1"/>
        <v>6125</v>
      </c>
      <c r="F8" s="46">
        <f t="shared" si="1"/>
        <v>7319</v>
      </c>
      <c r="G8" s="46">
        <f t="shared" si="1"/>
        <v>5851</v>
      </c>
      <c r="H8" s="46">
        <f t="shared" si="1"/>
        <v>4931</v>
      </c>
      <c r="I8" s="46">
        <f t="shared" si="1"/>
        <v>11660</v>
      </c>
      <c r="J8" s="46">
        <f t="shared" si="1"/>
        <v>1319</v>
      </c>
      <c r="K8" s="39">
        <f>SUM(B8:J8)</f>
        <v>66271</v>
      </c>
      <c r="L8"/>
      <c r="M8"/>
      <c r="N8"/>
    </row>
    <row r="9" spans="1:14" ht="16.5" customHeight="1">
      <c r="A9" s="23" t="s">
        <v>36</v>
      </c>
      <c r="B9" s="46">
        <v>9685</v>
      </c>
      <c r="C9" s="46">
        <v>9277</v>
      </c>
      <c r="D9" s="46">
        <v>10097</v>
      </c>
      <c r="E9" s="46">
        <v>6120</v>
      </c>
      <c r="F9" s="46">
        <v>7307</v>
      </c>
      <c r="G9" s="46">
        <v>5848</v>
      </c>
      <c r="H9" s="46">
        <v>4931</v>
      </c>
      <c r="I9" s="46">
        <v>11649</v>
      </c>
      <c r="J9" s="46">
        <v>1319</v>
      </c>
      <c r="K9" s="39">
        <f>SUM(B9:J9)</f>
        <v>66233</v>
      </c>
      <c r="L9"/>
      <c r="M9"/>
      <c r="N9"/>
    </row>
    <row r="10" spans="1:14" ht="16.5" customHeight="1">
      <c r="A10" s="23" t="s">
        <v>35</v>
      </c>
      <c r="B10" s="46">
        <v>6</v>
      </c>
      <c r="C10" s="46">
        <v>1</v>
      </c>
      <c r="D10" s="46">
        <v>0</v>
      </c>
      <c r="E10" s="46">
        <v>5</v>
      </c>
      <c r="F10" s="46">
        <v>12</v>
      </c>
      <c r="G10" s="46">
        <v>3</v>
      </c>
      <c r="H10" s="46">
        <v>0</v>
      </c>
      <c r="I10" s="46">
        <v>11</v>
      </c>
      <c r="J10" s="46">
        <v>0</v>
      </c>
      <c r="K10" s="39">
        <f>SUM(B10:J10)</f>
        <v>38</v>
      </c>
      <c r="L10"/>
      <c r="M10"/>
      <c r="N10"/>
    </row>
    <row r="11" spans="1:14" ht="16.5" customHeight="1">
      <c r="A11" s="45" t="s">
        <v>34</v>
      </c>
      <c r="B11" s="44">
        <v>96143</v>
      </c>
      <c r="C11" s="44">
        <v>78891</v>
      </c>
      <c r="D11" s="44">
        <v>108532</v>
      </c>
      <c r="E11" s="44">
        <v>56078</v>
      </c>
      <c r="F11" s="44">
        <v>72399</v>
      </c>
      <c r="G11" s="44">
        <v>88125</v>
      </c>
      <c r="H11" s="44">
        <v>93536</v>
      </c>
      <c r="I11" s="44">
        <v>129269</v>
      </c>
      <c r="J11" s="44">
        <v>28594</v>
      </c>
      <c r="K11" s="39">
        <f>SUM(B11:J11)</f>
        <v>751567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1.025910769960887</v>
      </c>
      <c r="C15" s="40">
        <v>1.030349530837439</v>
      </c>
      <c r="D15" s="40">
        <v>1.002366955826297</v>
      </c>
      <c r="E15" s="40">
        <v>1.086974768341477</v>
      </c>
      <c r="F15" s="40">
        <v>0.980846997544421</v>
      </c>
      <c r="G15" s="40">
        <v>0.958555477067637</v>
      </c>
      <c r="H15" s="40">
        <v>1.03837445112192</v>
      </c>
      <c r="I15" s="40">
        <v>1.015653605287195</v>
      </c>
      <c r="J15" s="40">
        <v>1.031783902994466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408054.19</v>
      </c>
      <c r="C17" s="37">
        <f t="shared" si="2"/>
        <v>363751.82</v>
      </c>
      <c r="D17" s="37">
        <f t="shared" si="2"/>
        <v>515315.50000000006</v>
      </c>
      <c r="E17" s="37">
        <f t="shared" si="2"/>
        <v>269934.82999999996</v>
      </c>
      <c r="F17" s="37">
        <f t="shared" si="2"/>
        <v>319325.98</v>
      </c>
      <c r="G17" s="37">
        <f t="shared" si="2"/>
        <v>356017.69999999995</v>
      </c>
      <c r="H17" s="37">
        <f t="shared" si="2"/>
        <v>324523.71</v>
      </c>
      <c r="I17" s="37">
        <f t="shared" si="2"/>
        <v>495618.37</v>
      </c>
      <c r="J17" s="37">
        <f t="shared" si="2"/>
        <v>112281.46</v>
      </c>
      <c r="K17" s="37">
        <f aca="true" t="shared" si="3" ref="K17:K22">SUM(B17:J17)</f>
        <v>3164823.5599999996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359920.27</v>
      </c>
      <c r="C18" s="31">
        <f t="shared" si="4"/>
        <v>329143.69</v>
      </c>
      <c r="D18" s="31">
        <f t="shared" si="4"/>
        <v>490566.5</v>
      </c>
      <c r="E18" s="31">
        <f t="shared" si="4"/>
        <v>223943.24</v>
      </c>
      <c r="F18" s="31">
        <f t="shared" si="4"/>
        <v>303510.34</v>
      </c>
      <c r="G18" s="31">
        <f t="shared" si="4"/>
        <v>361760.61</v>
      </c>
      <c r="H18" s="31">
        <f t="shared" si="4"/>
        <v>302155.84</v>
      </c>
      <c r="I18" s="31">
        <f t="shared" si="4"/>
        <v>436541.67</v>
      </c>
      <c r="J18" s="31">
        <f t="shared" si="4"/>
        <v>104979.67</v>
      </c>
      <c r="K18" s="31">
        <f t="shared" si="3"/>
        <v>2912521.8299999996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9325.81</v>
      </c>
      <c r="C19" s="31">
        <f t="shared" si="5"/>
        <v>9989.36</v>
      </c>
      <c r="D19" s="31">
        <f t="shared" si="5"/>
        <v>1161.15</v>
      </c>
      <c r="E19" s="31">
        <f t="shared" si="5"/>
        <v>19477.41</v>
      </c>
      <c r="F19" s="31">
        <f t="shared" si="5"/>
        <v>-5813.13</v>
      </c>
      <c r="G19" s="31">
        <f t="shared" si="5"/>
        <v>-14993</v>
      </c>
      <c r="H19" s="31">
        <f t="shared" si="5"/>
        <v>11595.06</v>
      </c>
      <c r="I19" s="31">
        <f t="shared" si="5"/>
        <v>6833.45</v>
      </c>
      <c r="J19" s="31">
        <f t="shared" si="5"/>
        <v>3336.66</v>
      </c>
      <c r="K19" s="31">
        <f t="shared" si="3"/>
        <v>40912.76999999999</v>
      </c>
      <c r="L19"/>
      <c r="M19"/>
      <c r="N19"/>
    </row>
    <row r="20" spans="1:14" ht="16.5" customHeight="1">
      <c r="A20" s="18" t="s">
        <v>28</v>
      </c>
      <c r="B20" s="31">
        <v>37484.25</v>
      </c>
      <c r="C20" s="31">
        <v>24618.77</v>
      </c>
      <c r="D20" s="31">
        <v>24059.46</v>
      </c>
      <c r="E20" s="31">
        <v>25190.32</v>
      </c>
      <c r="F20" s="31">
        <v>20304.91</v>
      </c>
      <c r="G20" s="31">
        <v>14549.48</v>
      </c>
      <c r="H20" s="31">
        <v>21303.84</v>
      </c>
      <c r="I20" s="31">
        <v>52243.25</v>
      </c>
      <c r="J20" s="31">
        <v>9672.16</v>
      </c>
      <c r="K20" s="31">
        <f t="shared" si="3"/>
        <v>229426.44000000003</v>
      </c>
      <c r="L20"/>
      <c r="M20"/>
      <c r="N20"/>
    </row>
    <row r="21" spans="1:14" ht="16.5" customHeight="1">
      <c r="A21" s="18" t="s">
        <v>27</v>
      </c>
      <c r="B21" s="31">
        <v>1323.86</v>
      </c>
      <c r="C21" s="35">
        <v>0</v>
      </c>
      <c r="D21" s="35">
        <v>0</v>
      </c>
      <c r="E21" s="31">
        <v>1323.86</v>
      </c>
      <c r="F21" s="31">
        <v>1323.86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-471.61</v>
      </c>
      <c r="E22" s="31">
        <v>0</v>
      </c>
      <c r="F22" s="35">
        <v>0</v>
      </c>
      <c r="G22" s="31">
        <v>-5299.39</v>
      </c>
      <c r="H22" s="31">
        <v>-10531.03</v>
      </c>
      <c r="I22" s="35">
        <v>0</v>
      </c>
      <c r="J22" s="31">
        <v>-5707.03</v>
      </c>
      <c r="K22" s="31">
        <f t="shared" si="3"/>
        <v>-22009.06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-42614</v>
      </c>
      <c r="C25" s="31">
        <f t="shared" si="6"/>
        <v>-40818.8</v>
      </c>
      <c r="D25" s="31">
        <f t="shared" si="6"/>
        <v>-62452.11</v>
      </c>
      <c r="E25" s="31">
        <f t="shared" si="6"/>
        <v>-26928</v>
      </c>
      <c r="F25" s="31">
        <f t="shared" si="6"/>
        <v>-32150.8</v>
      </c>
      <c r="G25" s="31">
        <f t="shared" si="6"/>
        <v>-25731.2</v>
      </c>
      <c r="H25" s="31">
        <f t="shared" si="6"/>
        <v>-21696.4</v>
      </c>
      <c r="I25" s="31">
        <f t="shared" si="6"/>
        <v>-51255.6</v>
      </c>
      <c r="J25" s="31">
        <f t="shared" si="6"/>
        <v>-11021.84</v>
      </c>
      <c r="K25" s="31">
        <f aca="true" t="shared" si="7" ref="K25:K33">SUM(B25:J25)</f>
        <v>-314668.75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-42614</v>
      </c>
      <c r="C26" s="31">
        <f t="shared" si="8"/>
        <v>-40818.8</v>
      </c>
      <c r="D26" s="31">
        <f t="shared" si="8"/>
        <v>-44426.8</v>
      </c>
      <c r="E26" s="31">
        <f t="shared" si="8"/>
        <v>-26928</v>
      </c>
      <c r="F26" s="31">
        <f t="shared" si="8"/>
        <v>-32150.8</v>
      </c>
      <c r="G26" s="31">
        <f t="shared" si="8"/>
        <v>-25731.2</v>
      </c>
      <c r="H26" s="31">
        <f t="shared" si="8"/>
        <v>-21696.4</v>
      </c>
      <c r="I26" s="31">
        <f t="shared" si="8"/>
        <v>-51255.6</v>
      </c>
      <c r="J26" s="31">
        <f t="shared" si="8"/>
        <v>-5803.6</v>
      </c>
      <c r="K26" s="31">
        <f t="shared" si="7"/>
        <v>-291425.19999999995</v>
      </c>
      <c r="L26"/>
      <c r="M26"/>
      <c r="N26"/>
    </row>
    <row r="27" spans="1:14" s="24" customFormat="1" ht="16.5" customHeight="1">
      <c r="A27" s="30" t="s">
        <v>70</v>
      </c>
      <c r="B27" s="31">
        <f>-ROUND((B9)*$E$3,2)</f>
        <v>-42614</v>
      </c>
      <c r="C27" s="31">
        <f aca="true" t="shared" si="9" ref="C27:J27">-ROUND((C9)*$E$3,2)</f>
        <v>-40818.8</v>
      </c>
      <c r="D27" s="31">
        <f t="shared" si="9"/>
        <v>-44426.8</v>
      </c>
      <c r="E27" s="31">
        <f t="shared" si="9"/>
        <v>-26928</v>
      </c>
      <c r="F27" s="31">
        <f t="shared" si="9"/>
        <v>-32150.8</v>
      </c>
      <c r="G27" s="31">
        <f t="shared" si="9"/>
        <v>-25731.2</v>
      </c>
      <c r="H27" s="31">
        <f t="shared" si="9"/>
        <v>-21696.4</v>
      </c>
      <c r="I27" s="31">
        <f t="shared" si="9"/>
        <v>-51255.6</v>
      </c>
      <c r="J27" s="31">
        <f t="shared" si="9"/>
        <v>-5803.6</v>
      </c>
      <c r="K27" s="31">
        <f t="shared" si="7"/>
        <v>-291425.19999999995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0</v>
      </c>
      <c r="C29" s="31">
        <v>0</v>
      </c>
      <c r="D29" s="31">
        <v>0</v>
      </c>
      <c r="E29" s="31">
        <v>0</v>
      </c>
      <c r="F29" s="27">
        <v>0</v>
      </c>
      <c r="G29" s="31">
        <v>0</v>
      </c>
      <c r="H29" s="31">
        <v>0</v>
      </c>
      <c r="I29" s="31">
        <v>0</v>
      </c>
      <c r="J29" s="31">
        <v>0</v>
      </c>
      <c r="K29" s="31">
        <f t="shared" si="7"/>
        <v>0</v>
      </c>
      <c r="L29"/>
      <c r="M29"/>
      <c r="N29"/>
    </row>
    <row r="30" spans="1:14" ht="16.5" customHeight="1">
      <c r="A30" s="26" t="s">
        <v>21</v>
      </c>
      <c r="B30" s="31">
        <v>0</v>
      </c>
      <c r="C30" s="31">
        <v>0</v>
      </c>
      <c r="D30" s="31">
        <v>0</v>
      </c>
      <c r="E30" s="31">
        <v>0</v>
      </c>
      <c r="F30" s="27">
        <v>0</v>
      </c>
      <c r="G30" s="31">
        <v>0</v>
      </c>
      <c r="H30" s="31">
        <v>0</v>
      </c>
      <c r="I30" s="31">
        <v>0</v>
      </c>
      <c r="J30" s="31">
        <v>0</v>
      </c>
      <c r="K30" s="31">
        <f t="shared" si="7"/>
        <v>0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-18025.31</v>
      </c>
      <c r="E31" s="28">
        <f t="shared" si="10"/>
        <v>0</v>
      </c>
      <c r="F31" s="28">
        <f t="shared" si="10"/>
        <v>0</v>
      </c>
      <c r="G31" s="28">
        <f t="shared" si="10"/>
        <v>0</v>
      </c>
      <c r="H31" s="28">
        <f t="shared" si="10"/>
        <v>0</v>
      </c>
      <c r="I31" s="28">
        <f t="shared" si="10"/>
        <v>0</v>
      </c>
      <c r="J31" s="28">
        <f t="shared" si="10"/>
        <v>-5218.24</v>
      </c>
      <c r="K31" s="31">
        <f t="shared" si="7"/>
        <v>-23243.550000000003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-18025.31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-5218.24</v>
      </c>
      <c r="K32" s="31">
        <f t="shared" si="7"/>
        <v>-23243.550000000003</v>
      </c>
      <c r="L32"/>
      <c r="M32"/>
      <c r="N32"/>
    </row>
    <row r="33" spans="1:14" ht="16.5" customHeight="1">
      <c r="A33" s="26" t="s">
        <v>18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31">
        <f t="shared" si="7"/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365440.19</v>
      </c>
      <c r="C45" s="10">
        <f t="shared" si="11"/>
        <v>322933.02</v>
      </c>
      <c r="D45" s="10">
        <f t="shared" si="11"/>
        <v>452863.3900000001</v>
      </c>
      <c r="E45" s="10">
        <f t="shared" si="11"/>
        <v>243006.82999999996</v>
      </c>
      <c r="F45" s="10">
        <f t="shared" si="11"/>
        <v>287175.18</v>
      </c>
      <c r="G45" s="10">
        <f t="shared" si="11"/>
        <v>330286.49999999994</v>
      </c>
      <c r="H45" s="10">
        <f t="shared" si="11"/>
        <v>302827.31</v>
      </c>
      <c r="I45" s="10">
        <f t="shared" si="11"/>
        <v>444362.77</v>
      </c>
      <c r="J45" s="10">
        <f t="shared" si="11"/>
        <v>101259.62000000001</v>
      </c>
      <c r="K45" s="21">
        <f>SUM(B45:J45)</f>
        <v>2850154.81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365440.19</v>
      </c>
      <c r="C51" s="10">
        <f t="shared" si="12"/>
        <v>322933.02</v>
      </c>
      <c r="D51" s="10">
        <f t="shared" si="12"/>
        <v>452863.4</v>
      </c>
      <c r="E51" s="10">
        <f t="shared" si="12"/>
        <v>243006.83</v>
      </c>
      <c r="F51" s="10">
        <f t="shared" si="12"/>
        <v>287175.18</v>
      </c>
      <c r="G51" s="10">
        <f t="shared" si="12"/>
        <v>330286.51</v>
      </c>
      <c r="H51" s="10">
        <f t="shared" si="12"/>
        <v>302827.31</v>
      </c>
      <c r="I51" s="10">
        <f>SUM(I52:I64)</f>
        <v>444362.77999999997</v>
      </c>
      <c r="J51" s="10">
        <f t="shared" si="12"/>
        <v>101259.63</v>
      </c>
      <c r="K51" s="5">
        <f>SUM(K52:K64)</f>
        <v>2850154.85</v>
      </c>
      <c r="L51" s="9"/>
    </row>
    <row r="52" spans="1:11" ht="16.5" customHeight="1">
      <c r="A52" s="7" t="s">
        <v>71</v>
      </c>
      <c r="B52" s="8">
        <v>317896.42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317896.42</v>
      </c>
    </row>
    <row r="53" spans="1:11" ht="16.5" customHeight="1">
      <c r="A53" s="7" t="s">
        <v>72</v>
      </c>
      <c r="B53" s="8">
        <v>47543.77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47543.77</v>
      </c>
    </row>
    <row r="54" spans="1:11" ht="16.5" customHeight="1">
      <c r="A54" s="7" t="s">
        <v>4</v>
      </c>
      <c r="B54" s="6">
        <v>0</v>
      </c>
      <c r="C54" s="8">
        <v>322933.02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322933.02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452863.4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452863.4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243006.83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243006.83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287175.18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287175.18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330286.51</v>
      </c>
      <c r="H58" s="6">
        <v>0</v>
      </c>
      <c r="I58" s="6">
        <v>0</v>
      </c>
      <c r="J58" s="6">
        <v>0</v>
      </c>
      <c r="K58" s="5">
        <f t="shared" si="13"/>
        <v>330286.51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302827.31</v>
      </c>
      <c r="I59" s="6">
        <v>0</v>
      </c>
      <c r="J59" s="6">
        <v>0</v>
      </c>
      <c r="K59" s="5">
        <f t="shared" si="13"/>
        <v>302827.31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150194.62</v>
      </c>
      <c r="J61" s="6">
        <v>0</v>
      </c>
      <c r="K61" s="5">
        <f t="shared" si="13"/>
        <v>150194.62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294168.16</v>
      </c>
      <c r="J62" s="6">
        <v>0</v>
      </c>
      <c r="K62" s="5">
        <f t="shared" si="13"/>
        <v>294168.16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101259.63</v>
      </c>
      <c r="K63" s="5">
        <f t="shared" si="13"/>
        <v>101259.63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40139.24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2692.79</v>
      </c>
    </row>
    <row r="73" spans="1:2" ht="14.25">
      <c r="A73" s="7" t="s">
        <v>56</v>
      </c>
      <c r="B73" s="8">
        <v>18167.77</v>
      </c>
    </row>
    <row r="74" spans="1:2" ht="14.25">
      <c r="A74" s="7" t="s">
        <v>57</v>
      </c>
      <c r="B74" s="8">
        <v>0</v>
      </c>
    </row>
    <row r="75" spans="1:2" ht="14.25">
      <c r="A75" s="7" t="s">
        <v>58</v>
      </c>
      <c r="B75" s="8">
        <v>0</v>
      </c>
    </row>
    <row r="76" spans="1:2" ht="14.25">
      <c r="A76" s="7" t="s">
        <v>59</v>
      </c>
      <c r="B76" s="8">
        <v>8128.34</v>
      </c>
    </row>
    <row r="77" spans="1:2" ht="14.25">
      <c r="A77" s="7" t="s">
        <v>60</v>
      </c>
      <c r="B77" s="8">
        <v>5417.91</v>
      </c>
    </row>
    <row r="78" spans="1:2" ht="14.25">
      <c r="A78" s="7" t="s">
        <v>61</v>
      </c>
      <c r="B78" s="8">
        <v>0</v>
      </c>
    </row>
    <row r="79" spans="1:2" ht="14.25">
      <c r="A79" s="7" t="s">
        <v>62</v>
      </c>
      <c r="B79" s="8">
        <v>5732.43</v>
      </c>
    </row>
    <row r="80" spans="1:2" ht="14.25">
      <c r="A80" s="4" t="s">
        <v>63</v>
      </c>
      <c r="B80" s="56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2020-01-23T20:03:57Z</dcterms:modified>
  <cp:category/>
  <cp:version/>
  <cp:contentType/>
  <cp:contentStatus/>
</cp:coreProperties>
</file>