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<sst xmlns="http://schemas.openxmlformats.org/spreadsheetml/2006/main" count="82" uniqueCount="81">
  <si>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</si>
  <si>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</si>
  <si>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</si>
  <si>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</si>
  <si>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</si>
  <si>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</si>
  <si>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</si>
  <si>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</si>
  <si>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</si>
  <si>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</si>
  <si>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</si>
  <si>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</si>
  <si>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</si>
  <si>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</si>
  <si>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</si>
  <si>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</si>
  <si>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</si>
  <si>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</si>
  <si>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</si>
  <si>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</si>
  <si>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</si>
  <si>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</si>
  <si>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</si>
  <si>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</si>
  <si>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</si>
  <si>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</si>
  <si>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</si>
  <si>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</si>
  <si>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</si>
  <si>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</si>
  <si>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</si>
  <si>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</si>
  <si>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</si>
  <si>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</si>
  <si>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</si>
  <si>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</si>
  <si>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</si>
  <si>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</si>
  <si>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</si>
  <si>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</si>
  <si>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</si>
  <si>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</si>
  <si>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</si>
  <si>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</si>
  <si>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</si>
  <si>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</si>
  <si>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</si>
  <si>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</si>
  <si>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</si>
  <si>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</si>
  <si>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</si>
  <si>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</si>
  <si>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</si>
  <si>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</si>
  <si>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</si>
  <si>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</si>
  <si>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</si>
  <si>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</si>
  <si>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</si>
  <si>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</si>
  <si>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</si>
  <si>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</si>
  <si>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</si>
  <si>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</si>
  <si>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</si>
  <si>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</si>
  <si>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</si>
  <si>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</si>
  <si>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</si>
  <si>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</si>
  <si>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</si>
  <si>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</si>
  <si>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</si>
  <si>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</si>
  <si>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</si>
  <si>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</si>
  <si>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</si>
  <si>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</si>
  <si>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</si>
  <si>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</si>
  <si>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17/01/20 - VENCIMENTO 24/01/20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</si>
</sst>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B5" sqref="B5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360449</v>
      </c>
      <c r="C7" s="48">
        <f t="shared" si="0"/>
        <v>294729</v>
      </c>
      <c r="D7" s="48">
        <f t="shared" si="0"/>
        <v>351342</v>
      </c>
      <c r="E7" s="48">
        <f t="shared" si="0"/>
        <v>220610</v>
      </c>
      <c r="F7" s="48">
        <f t="shared" si="0"/>
        <v>228093</v>
      </c>
      <c r="G7" s="48">
        <f t="shared" si="0"/>
        <v>250082</v>
      </c>
      <c r="H7" s="48">
        <f t="shared" si="0"/>
        <v>265156</v>
      </c>
      <c r="I7" s="48">
        <f t="shared" si="0"/>
        <v>416108</v>
      </c>
      <c r="J7" s="48">
        <f t="shared" si="0"/>
        <v>127383</v>
      </c>
      <c r="K7" s="48">
        <f t="shared" si="0"/>
        <v>2513952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24593</v>
      </c>
      <c r="C8" s="46">
        <f t="shared" si="1"/>
        <v>22063</v>
      </c>
      <c r="D8" s="46">
        <f t="shared" si="1"/>
        <v>21790</v>
      </c>
      <c r="E8" s="46">
        <f t="shared" si="1"/>
        <v>15507</v>
      </c>
      <c r="F8" s="46">
        <f t="shared" si="1"/>
        <v>16334</v>
      </c>
      <c r="G8" s="46">
        <f t="shared" si="1"/>
        <v>10819</v>
      </c>
      <c r="H8" s="46">
        <f t="shared" si="1"/>
        <v>8895</v>
      </c>
      <c r="I8" s="46">
        <f t="shared" si="1"/>
        <v>26884</v>
      </c>
      <c r="J8" s="46">
        <f t="shared" si="1"/>
        <v>5174</v>
      </c>
      <c r="K8" s="39">
        <f>SUM(B8:J8)</f>
        <v>152059</v>
      </c>
      <c r="L8"/>
      <c r="M8"/>
      <c r="N8"/>
    </row>
    <row r="9" spans="1:14" ht="16.5" customHeight="1">
      <c r="A9" s="23" t="s">
        <v>36</v>
      </c>
      <c r="B9" s="46">
        <v>24569</v>
      </c>
      <c r="C9" s="46">
        <v>22058</v>
      </c>
      <c r="D9" s="46">
        <v>21764</v>
      </c>
      <c r="E9" s="46">
        <v>15474</v>
      </c>
      <c r="F9" s="46">
        <v>16310</v>
      </c>
      <c r="G9" s="46">
        <v>10815</v>
      </c>
      <c r="H9" s="46">
        <v>8895</v>
      </c>
      <c r="I9" s="46">
        <v>26814</v>
      </c>
      <c r="J9" s="46">
        <v>5174</v>
      </c>
      <c r="K9" s="39">
        <f>SUM(B9:J9)</f>
        <v>151873</v>
      </c>
      <c r="L9"/>
      <c r="M9"/>
      <c r="N9"/>
    </row>
    <row r="10" spans="1:14" ht="16.5" customHeight="1">
      <c r="A10" s="23" t="s">
        <v>35</v>
      </c>
      <c r="B10" s="46">
        <v>24</v>
      </c>
      <c r="C10" s="46">
        <v>5</v>
      </c>
      <c r="D10" s="46">
        <v>26</v>
      </c>
      <c r="E10" s="46">
        <v>33</v>
      </c>
      <c r="F10" s="46">
        <v>24</v>
      </c>
      <c r="G10" s="46">
        <v>4</v>
      </c>
      <c r="H10" s="46">
        <v>0</v>
      </c>
      <c r="I10" s="46">
        <v>70</v>
      </c>
      <c r="J10" s="46">
        <v>0</v>
      </c>
      <c r="K10" s="39">
        <f>SUM(B10:J10)</f>
        <v>186</v>
      </c>
      <c r="L10"/>
      <c r="M10"/>
      <c r="N10"/>
    </row>
    <row r="11" spans="1:14" ht="16.5" customHeight="1">
      <c r="A11" s="45" t="s">
        <v>34</v>
      </c>
      <c r="B11" s="44">
        <v>335856</v>
      </c>
      <c r="C11" s="44">
        <v>272666</v>
      </c>
      <c r="D11" s="44">
        <v>329552</v>
      </c>
      <c r="E11" s="44">
        <v>205103</v>
      </c>
      <c r="F11" s="44">
        <v>211759</v>
      </c>
      <c r="G11" s="44">
        <v>239263</v>
      </c>
      <c r="H11" s="44">
        <v>256261</v>
      </c>
      <c r="I11" s="44">
        <v>389224</v>
      </c>
      <c r="J11" s="44">
        <v>122209</v>
      </c>
      <c r="K11" s="39">
        <f>SUM(B11:J11)</f>
        <v>2361893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1.025910769960887</v>
      </c>
      <c r="C15" s="40">
        <v>1.030349530837439</v>
      </c>
      <c r="D15" s="40">
        <v>1.002366955826297</v>
      </c>
      <c r="E15" s="40">
        <v>1.086974768341477</v>
      </c>
      <c r="F15" s="40">
        <v>0.980846997544421</v>
      </c>
      <c r="G15" s="40">
        <v>0.958555477067637</v>
      </c>
      <c r="H15" s="40">
        <v>1.03837445112192</v>
      </c>
      <c r="I15" s="40">
        <v>1.015653605287195</v>
      </c>
      <c r="J15" s="40">
        <v>1.031783902994466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1296384.8800000001</v>
      </c>
      <c r="C17" s="37">
        <f t="shared" si="2"/>
        <v>1158263.76</v>
      </c>
      <c r="D17" s="37">
        <f t="shared" si="2"/>
        <v>1479931.38</v>
      </c>
      <c r="E17" s="37">
        <f t="shared" si="2"/>
        <v>889833.1499999999</v>
      </c>
      <c r="F17" s="37">
        <f t="shared" si="2"/>
        <v>873414.43</v>
      </c>
      <c r="G17" s="37">
        <f t="shared" si="2"/>
        <v>932042.49</v>
      </c>
      <c r="H17" s="37">
        <f t="shared" si="2"/>
        <v>855654.1799999999</v>
      </c>
      <c r="I17" s="37">
        <f t="shared" si="2"/>
        <v>1361355.89</v>
      </c>
      <c r="J17" s="37">
        <f t="shared" si="2"/>
        <v>465224.77999999997</v>
      </c>
      <c r="K17" s="37">
        <f aca="true" t="shared" si="3" ref="K17:K22">SUM(B17:J17)</f>
        <v>9312104.94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1225814.96</v>
      </c>
      <c r="C18" s="31">
        <f t="shared" si="4"/>
        <v>1100252.83</v>
      </c>
      <c r="D18" s="31">
        <f t="shared" si="4"/>
        <v>1452904.57</v>
      </c>
      <c r="E18" s="31">
        <f t="shared" si="4"/>
        <v>794240.12</v>
      </c>
      <c r="F18" s="31">
        <f t="shared" si="4"/>
        <v>868418.48</v>
      </c>
      <c r="G18" s="31">
        <f t="shared" si="4"/>
        <v>962690.66</v>
      </c>
      <c r="H18" s="31">
        <f t="shared" si="4"/>
        <v>813657.7</v>
      </c>
      <c r="I18" s="31">
        <f t="shared" si="4"/>
        <v>1288936.14</v>
      </c>
      <c r="J18" s="31">
        <f t="shared" si="4"/>
        <v>447050.64</v>
      </c>
      <c r="K18" s="31">
        <f t="shared" si="3"/>
        <v>8953966.100000001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31761.81</v>
      </c>
      <c r="C19" s="31">
        <f t="shared" si="5"/>
        <v>33392.16</v>
      </c>
      <c r="D19" s="31">
        <f t="shared" si="5"/>
        <v>3438.96</v>
      </c>
      <c r="E19" s="31">
        <f t="shared" si="5"/>
        <v>69078.85</v>
      </c>
      <c r="F19" s="31">
        <f t="shared" si="5"/>
        <v>-16632.82</v>
      </c>
      <c r="G19" s="31">
        <f t="shared" si="5"/>
        <v>-39898.26</v>
      </c>
      <c r="H19" s="31">
        <f t="shared" si="5"/>
        <v>31223.67</v>
      </c>
      <c r="I19" s="31">
        <f t="shared" si="5"/>
        <v>20176.5</v>
      </c>
      <c r="J19" s="31">
        <f t="shared" si="5"/>
        <v>14209.01</v>
      </c>
      <c r="K19" s="31">
        <f t="shared" si="3"/>
        <v>146749.88</v>
      </c>
      <c r="L19"/>
      <c r="M19"/>
      <c r="N19"/>
    </row>
    <row r="20" spans="1:14" ht="16.5" customHeight="1">
      <c r="A20" s="18" t="s">
        <v>28</v>
      </c>
      <c r="B20" s="31">
        <v>37484.25</v>
      </c>
      <c r="C20" s="31">
        <v>24618.77</v>
      </c>
      <c r="D20" s="31">
        <v>24059.46</v>
      </c>
      <c r="E20" s="31">
        <v>25190.32</v>
      </c>
      <c r="F20" s="31">
        <v>20304.91</v>
      </c>
      <c r="G20" s="31">
        <v>14549.48</v>
      </c>
      <c r="H20" s="31">
        <v>21303.84</v>
      </c>
      <c r="I20" s="31">
        <v>52243.25</v>
      </c>
      <c r="J20" s="31">
        <v>9672.16</v>
      </c>
      <c r="K20" s="31">
        <f t="shared" si="3"/>
        <v>229426.44000000003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-471.61</v>
      </c>
      <c r="E22" s="31">
        <v>0</v>
      </c>
      <c r="F22" s="35">
        <v>0</v>
      </c>
      <c r="G22" s="31">
        <v>-5299.39</v>
      </c>
      <c r="H22" s="31">
        <v>-10531.03</v>
      </c>
      <c r="I22" s="35">
        <v>0</v>
      </c>
      <c r="J22" s="31">
        <v>-5707.03</v>
      </c>
      <c r="K22" s="31">
        <f t="shared" si="3"/>
        <v>-22009.06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-168457.61</v>
      </c>
      <c r="C25" s="31">
        <f t="shared" si="6"/>
        <v>-104439.11</v>
      </c>
      <c r="D25" s="31">
        <f t="shared" si="6"/>
        <v>-1506859.58</v>
      </c>
      <c r="E25" s="31">
        <f t="shared" si="6"/>
        <v>-158376.76</v>
      </c>
      <c r="F25" s="31">
        <f t="shared" si="6"/>
        <v>-76661.54</v>
      </c>
      <c r="G25" s="31">
        <f t="shared" si="6"/>
        <v>-133291.06</v>
      </c>
      <c r="H25" s="31">
        <f t="shared" si="6"/>
        <v>-919890</v>
      </c>
      <c r="I25" s="31">
        <f t="shared" si="6"/>
        <v>-156972.77</v>
      </c>
      <c r="J25" s="31">
        <f t="shared" si="6"/>
        <v>-36729.03</v>
      </c>
      <c r="K25" s="31">
        <f aca="true" t="shared" si="7" ref="K25:K34">SUM(B25:J25)</f>
        <v>-3261677.46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-155167.66999999998</v>
      </c>
      <c r="C26" s="31">
        <f t="shared" si="8"/>
        <v>-105022.3</v>
      </c>
      <c r="D26" s="31">
        <f t="shared" si="8"/>
        <v>-118834.27000000002</v>
      </c>
      <c r="E26" s="31">
        <f t="shared" si="8"/>
        <v>-149583.22</v>
      </c>
      <c r="F26" s="31">
        <f t="shared" si="8"/>
        <v>-71764</v>
      </c>
      <c r="G26" s="31">
        <f t="shared" si="8"/>
        <v>-125551.06</v>
      </c>
      <c r="H26" s="31">
        <f t="shared" si="8"/>
        <v>-57302.68</v>
      </c>
      <c r="I26" s="31">
        <f t="shared" si="8"/>
        <v>-146328.68</v>
      </c>
      <c r="J26" s="31">
        <f t="shared" si="8"/>
        <v>-31510.79</v>
      </c>
      <c r="K26" s="31">
        <f t="shared" si="7"/>
        <v>-961064.6700000002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-108103.6</v>
      </c>
      <c r="C27" s="31">
        <f aca="true" t="shared" si="9" ref="C27:J27">-ROUND((C9)*$E$3,2)</f>
        <v>-97055.2</v>
      </c>
      <c r="D27" s="31">
        <f t="shared" si="9"/>
        <v>-95761.6</v>
      </c>
      <c r="E27" s="31">
        <f t="shared" si="9"/>
        <v>-68085.6</v>
      </c>
      <c r="F27" s="31">
        <f t="shared" si="9"/>
        <v>-71764</v>
      </c>
      <c r="G27" s="31">
        <f t="shared" si="9"/>
        <v>-47586</v>
      </c>
      <c r="H27" s="31">
        <f t="shared" si="9"/>
        <v>-39138</v>
      </c>
      <c r="I27" s="31">
        <f t="shared" si="9"/>
        <v>-117981.6</v>
      </c>
      <c r="J27" s="31">
        <f t="shared" si="9"/>
        <v>-22765.6</v>
      </c>
      <c r="K27" s="31">
        <f t="shared" si="7"/>
        <v>-668241.2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-7352.4</v>
      </c>
      <c r="C29" s="31">
        <v>-2547.6</v>
      </c>
      <c r="D29" s="31">
        <v>-2855.6</v>
      </c>
      <c r="E29" s="31">
        <v>-3049.2</v>
      </c>
      <c r="F29" s="27">
        <v>0</v>
      </c>
      <c r="G29" s="31">
        <v>-2310</v>
      </c>
      <c r="H29" s="31">
        <v>-827.36</v>
      </c>
      <c r="I29" s="31">
        <v>-1291.14</v>
      </c>
      <c r="J29" s="31">
        <v>-398.33</v>
      </c>
      <c r="K29" s="31">
        <f t="shared" si="7"/>
        <v>-20631.63</v>
      </c>
      <c r="L29"/>
      <c r="M29"/>
      <c r="N29"/>
    </row>
    <row r="30" spans="1:14" ht="16.5" customHeight="1">
      <c r="A30" s="26" t="s">
        <v>21</v>
      </c>
      <c r="B30" s="31">
        <v>-39711.67</v>
      </c>
      <c r="C30" s="31">
        <v>-5419.5</v>
      </c>
      <c r="D30" s="31">
        <v>-20217.07</v>
      </c>
      <c r="E30" s="31">
        <v>-78448.42</v>
      </c>
      <c r="F30" s="27">
        <v>0</v>
      </c>
      <c r="G30" s="31">
        <v>-75655.06</v>
      </c>
      <c r="H30" s="31">
        <v>-17337.32</v>
      </c>
      <c r="I30" s="31">
        <v>-27055.94</v>
      </c>
      <c r="J30" s="31">
        <v>-8346.86</v>
      </c>
      <c r="K30" s="31">
        <f t="shared" si="7"/>
        <v>-272191.83999999997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-13289.939999999999</v>
      </c>
      <c r="C31" s="28">
        <f t="shared" si="10"/>
        <v>583.19</v>
      </c>
      <c r="D31" s="28">
        <f t="shared" si="10"/>
        <v>-1388025.31</v>
      </c>
      <c r="E31" s="28">
        <f t="shared" si="10"/>
        <v>-8793.54</v>
      </c>
      <c r="F31" s="28">
        <f t="shared" si="10"/>
        <v>-4897.54</v>
      </c>
      <c r="G31" s="28">
        <f t="shared" si="10"/>
        <v>-7740</v>
      </c>
      <c r="H31" s="28">
        <f t="shared" si="10"/>
        <v>-862587.32</v>
      </c>
      <c r="I31" s="28">
        <f t="shared" si="10"/>
        <v>-10644.09</v>
      </c>
      <c r="J31" s="28">
        <f t="shared" si="10"/>
        <v>-5218.24</v>
      </c>
      <c r="K31" s="31">
        <f t="shared" si="7"/>
        <v>-2300612.79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-16966.44</v>
      </c>
      <c r="C33" s="28">
        <v>-3093.31</v>
      </c>
      <c r="D33" s="28">
        <v>0</v>
      </c>
      <c r="E33" s="28">
        <v>-8793.54</v>
      </c>
      <c r="F33" s="28">
        <v>-8187.04</v>
      </c>
      <c r="G33" s="28">
        <v>-9675</v>
      </c>
      <c r="H33" s="28">
        <v>-18167.82</v>
      </c>
      <c r="I33" s="28">
        <v>-10644.09</v>
      </c>
      <c r="J33" s="28">
        <v>0</v>
      </c>
      <c r="K33" s="31">
        <f t="shared" si="7"/>
        <v>-75527.24</v>
      </c>
      <c r="L33"/>
      <c r="M33"/>
      <c r="N33"/>
    </row>
    <row r="34" spans="1:14" ht="16.5" customHeight="1">
      <c r="A34" s="26" t="s">
        <v>17</v>
      </c>
      <c r="B34" s="28">
        <v>3676.5</v>
      </c>
      <c r="C34" s="28">
        <v>3676.5</v>
      </c>
      <c r="D34" s="17">
        <v>0</v>
      </c>
      <c r="E34" s="17">
        <v>0</v>
      </c>
      <c r="F34" s="28">
        <v>3289.5</v>
      </c>
      <c r="G34" s="28">
        <v>1935</v>
      </c>
      <c r="H34" s="28">
        <v>580.5</v>
      </c>
      <c r="I34" s="17">
        <v>0</v>
      </c>
      <c r="J34" s="17">
        <v>0</v>
      </c>
      <c r="K34" s="31">
        <f t="shared" si="7"/>
        <v>13158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31">
        <v>1000000</v>
      </c>
      <c r="E39" s="17">
        <v>0</v>
      </c>
      <c r="F39" s="17">
        <v>0</v>
      </c>
      <c r="G39" s="17">
        <v>0</v>
      </c>
      <c r="H39" s="31">
        <v>650000</v>
      </c>
      <c r="I39" s="17">
        <v>0</v>
      </c>
      <c r="J39" s="17">
        <v>0</v>
      </c>
      <c r="K39" s="31">
        <f>SUM(B39:J39)</f>
        <v>1650000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31">
        <v>-2370000</v>
      </c>
      <c r="E40" s="17">
        <v>0</v>
      </c>
      <c r="F40" s="17">
        <v>0</v>
      </c>
      <c r="G40" s="17">
        <v>0</v>
      </c>
      <c r="H40" s="31">
        <v>-1495000</v>
      </c>
      <c r="I40" s="17">
        <v>0</v>
      </c>
      <c r="J40" s="17">
        <v>0</v>
      </c>
      <c r="K40" s="31">
        <f>SUM(B40:J40)</f>
        <v>-3865000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1127927.27</v>
      </c>
      <c r="C45" s="10">
        <f t="shared" si="11"/>
        <v>1053824.65</v>
      </c>
      <c r="D45" s="10">
        <f>IF(+D17+D25+D46&lt;0,0,D17+D25)</f>
        <v>0</v>
      </c>
      <c r="E45" s="10">
        <f t="shared" si="11"/>
        <v>731456.3899999999</v>
      </c>
      <c r="F45" s="10">
        <f t="shared" si="11"/>
        <v>796752.89</v>
      </c>
      <c r="G45" s="10">
        <f t="shared" si="11"/>
        <v>798751.4299999999</v>
      </c>
      <c r="H45" s="10">
        <f>IF(+H17+H25+H46&lt;0,0,H17+H25)</f>
        <v>0</v>
      </c>
      <c r="I45" s="10">
        <f t="shared" si="11"/>
        <v>1204383.1199999999</v>
      </c>
      <c r="J45" s="10">
        <f t="shared" si="11"/>
        <v>428495.75</v>
      </c>
      <c r="K45" s="21">
        <f>SUM(B45:J45)</f>
        <v>6141591.5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28">
        <f>IF(+D17+D25+D46&gt;0,0,D17+D25+D46)</f>
        <v>-26928.200000000186</v>
      </c>
      <c r="E47" s="17">
        <v>0</v>
      </c>
      <c r="F47" s="17">
        <v>0</v>
      </c>
      <c r="G47" s="17">
        <v>0</v>
      </c>
      <c r="H47" s="28">
        <f>IF(+H17+H25+H46&gt;0,0,H17+H25+H46)</f>
        <v>-64235.820000000065</v>
      </c>
      <c r="I47" s="17">
        <v>0</v>
      </c>
      <c r="J47" s="17">
        <v>0</v>
      </c>
      <c r="K47" s="17">
        <f>SUM(B47:J47)</f>
        <v>-91164.02000000025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1127927.27</v>
      </c>
      <c r="C51" s="10">
        <f t="shared" si="12"/>
        <v>1053824.65</v>
      </c>
      <c r="D51" s="10">
        <f t="shared" si="12"/>
        <v>0</v>
      </c>
      <c r="E51" s="10">
        <f t="shared" si="12"/>
        <v>731456.39</v>
      </c>
      <c r="F51" s="10">
        <f t="shared" si="12"/>
        <v>796752.88</v>
      </c>
      <c r="G51" s="10">
        <f t="shared" si="12"/>
        <v>798751.43</v>
      </c>
      <c r="H51" s="10">
        <f t="shared" si="12"/>
        <v>0</v>
      </c>
      <c r="I51" s="10">
        <f>SUM(I52:I64)</f>
        <v>1204383.1099999999</v>
      </c>
      <c r="J51" s="10">
        <f t="shared" si="12"/>
        <v>428495.75</v>
      </c>
      <c r="K51" s="5">
        <f>SUM(K52:K64)</f>
        <v>6141591.4799999995</v>
      </c>
      <c r="L51" s="9"/>
    </row>
    <row r="52" spans="1:11" ht="16.5" customHeight="1">
      <c r="A52" s="7" t="s">
        <v>71</v>
      </c>
      <c r="B52" s="8">
        <v>985244.47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985244.47</v>
      </c>
    </row>
    <row r="53" spans="1:11" ht="16.5" customHeight="1">
      <c r="A53" s="7" t="s">
        <v>72</v>
      </c>
      <c r="B53" s="8">
        <v>142682.8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142682.8</v>
      </c>
    </row>
    <row r="54" spans="1:11" ht="16.5" customHeight="1">
      <c r="A54" s="7" t="s">
        <v>4</v>
      </c>
      <c r="B54" s="6">
        <v>0</v>
      </c>
      <c r="C54" s="8">
        <v>1053824.65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1053824.65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0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731456.39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731456.39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796752.88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796752.88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798751.43</v>
      </c>
      <c r="H58" s="6">
        <v>0</v>
      </c>
      <c r="I58" s="6">
        <v>0</v>
      </c>
      <c r="J58" s="6">
        <v>0</v>
      </c>
      <c r="K58" s="5">
        <f t="shared" si="13"/>
        <v>798751.43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0</v>
      </c>
      <c r="I59" s="6">
        <v>0</v>
      </c>
      <c r="J59" s="6">
        <v>0</v>
      </c>
      <c r="K59" s="5">
        <f t="shared" si="13"/>
        <v>0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438275.01</v>
      </c>
      <c r="J61" s="6">
        <v>0</v>
      </c>
      <c r="K61" s="5">
        <f t="shared" si="13"/>
        <v>438275.01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766108.1</v>
      </c>
      <c r="J62" s="6">
        <v>0</v>
      </c>
      <c r="K62" s="5">
        <f t="shared" si="13"/>
        <v>766108.1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428495.75</v>
      </c>
      <c r="K63" s="5">
        <f t="shared" si="13"/>
        <v>428495.75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40139.24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2692.79</v>
      </c>
    </row>
    <row r="73" spans="1:2" ht="14.25">
      <c r="A73" s="7" t="s">
        <v>56</v>
      </c>
      <c r="B73" s="8">
        <v>18167.77</v>
      </c>
    </row>
    <row r="74" spans="1:2" ht="14.25">
      <c r="A74" s="7" t="s">
        <v>57</v>
      </c>
      <c r="B74" s="8">
        <v>0</v>
      </c>
    </row>
    <row r="75" spans="1:2" ht="14.25">
      <c r="A75" s="7" t="s">
        <v>58</v>
      </c>
      <c r="B75" s="8">
        <v>0</v>
      </c>
    </row>
    <row r="76" spans="1:2" ht="14.25">
      <c r="A76" s="7" t="s">
        <v>59</v>
      </c>
      <c r="B76" s="8">
        <v>8128.34</v>
      </c>
    </row>
    <row r="77" spans="1:2" ht="14.25">
      <c r="A77" s="7" t="s">
        <v>60</v>
      </c>
      <c r="B77" s="8">
        <v>5417.91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5732.43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2020-01-23T20:02:01Z</dcterms:modified>
  <cp:category/>
  <cp:version/>
  <cp:contentType/>
  <cp:contentStatus/>
</cp:coreProperties>
</file>