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<sst xmlns="http://schemas.openxmlformats.org/spreadsheetml/2006/main" count="82" uniqueCount="81">
  <si>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</si>
  <si>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</si>
  <si>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</si>
  <si>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</si>
  <si>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</si>
  <si>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</si>
  <si>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</si>
  <si>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</si>
  <si>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</si>
  <si>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</si>
  <si>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</si>
  <si>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</si>
  <si>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</si>
  <si>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</si>
  <si>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</si>
  <si>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</si>
  <si>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</si>
  <si>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</si>
  <si>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</si>
  <si>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</si>
  <si>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</si>
  <si>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</si>
  <si>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</si>
  <si>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</si>
  <si>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</si>
  <si>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</si>
  <si>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</si>
  <si>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</si>
  <si>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</si>
  <si>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</si>
  <si>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</si>
  <si>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</si>
  <si>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</si>
  <si>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</si>
  <si>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</si>
  <si>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</si>
  <si>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</si>
  <si>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</si>
  <si>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</si>
  <si>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</si>
  <si>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</si>
  <si>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</si>
  <si>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</si>
  <si>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</si>
  <si>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</si>
  <si>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</si>
  <si>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</si>
  <si>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</si>
  <si>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</si>
  <si>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</si>
  <si>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</si>
  <si>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</si>
  <si>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</si>
  <si>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</si>
  <si>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</si>
  <si>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</si>
  <si>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</si>
  <si>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</si>
  <si>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</si>
  <si>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</si>
  <si>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</si>
  <si>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</si>
  <si>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</si>
  <si>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</si>
  <si>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</si>
  <si>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</si>
  <si>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</si>
  <si>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</si>
  <si>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</si>
  <si>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</si>
  <si>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</si>
  <si>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</si>
  <si>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</si>
  <si>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</si>
  <si>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</si>
  <si>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</si>
  <si>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</si>
  <si>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</si>
  <si>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</si>
  <si>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</si>
  <si>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15/01/20 - VENCIMENTO 22/01/20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</si>
</sst>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377856</v>
      </c>
      <c r="C7" s="48">
        <f t="shared" si="0"/>
        <v>316310</v>
      </c>
      <c r="D7" s="48">
        <f t="shared" si="0"/>
        <v>365672</v>
      </c>
      <c r="E7" s="48">
        <f t="shared" si="0"/>
        <v>233172</v>
      </c>
      <c r="F7" s="48">
        <f t="shared" si="0"/>
        <v>239891</v>
      </c>
      <c r="G7" s="48">
        <f t="shared" si="0"/>
        <v>258749</v>
      </c>
      <c r="H7" s="48">
        <f t="shared" si="0"/>
        <v>272060</v>
      </c>
      <c r="I7" s="48">
        <f t="shared" si="0"/>
        <v>434080</v>
      </c>
      <c r="J7" s="48">
        <f t="shared" si="0"/>
        <v>133337</v>
      </c>
      <c r="K7" s="48">
        <f t="shared" si="0"/>
        <v>2631127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24932</v>
      </c>
      <c r="C8" s="46">
        <f t="shared" si="1"/>
        <v>23054</v>
      </c>
      <c r="D8" s="46">
        <f t="shared" si="1"/>
        <v>22245</v>
      </c>
      <c r="E8" s="46">
        <f t="shared" si="1"/>
        <v>16338</v>
      </c>
      <c r="F8" s="46">
        <f t="shared" si="1"/>
        <v>16743</v>
      </c>
      <c r="G8" s="46">
        <f t="shared" si="1"/>
        <v>10966</v>
      </c>
      <c r="H8" s="46">
        <f t="shared" si="1"/>
        <v>9175</v>
      </c>
      <c r="I8" s="46">
        <f t="shared" si="1"/>
        <v>27593</v>
      </c>
      <c r="J8" s="46">
        <f t="shared" si="1"/>
        <v>5787</v>
      </c>
      <c r="K8" s="39">
        <f>SUM(B8:J8)</f>
        <v>156833</v>
      </c>
      <c r="L8"/>
      <c r="M8"/>
      <c r="N8"/>
    </row>
    <row r="9" spans="1:14" ht="16.5" customHeight="1">
      <c r="A9" s="23" t="s">
        <v>36</v>
      </c>
      <c r="B9" s="46">
        <v>24890</v>
      </c>
      <c r="C9" s="46">
        <v>23048</v>
      </c>
      <c r="D9" s="46">
        <v>22228</v>
      </c>
      <c r="E9" s="46">
        <v>16280</v>
      </c>
      <c r="F9" s="46">
        <v>16723</v>
      </c>
      <c r="G9" s="46">
        <v>10963</v>
      </c>
      <c r="H9" s="46">
        <v>9175</v>
      </c>
      <c r="I9" s="46">
        <v>27515</v>
      </c>
      <c r="J9" s="46">
        <v>5787</v>
      </c>
      <c r="K9" s="39">
        <f>SUM(B9:J9)</f>
        <v>156609</v>
      </c>
      <c r="L9"/>
      <c r="M9"/>
      <c r="N9"/>
    </row>
    <row r="10" spans="1:14" ht="16.5" customHeight="1">
      <c r="A10" s="23" t="s">
        <v>35</v>
      </c>
      <c r="B10" s="46">
        <v>42</v>
      </c>
      <c r="C10" s="46">
        <v>6</v>
      </c>
      <c r="D10" s="46">
        <v>17</v>
      </c>
      <c r="E10" s="46">
        <v>58</v>
      </c>
      <c r="F10" s="46">
        <v>20</v>
      </c>
      <c r="G10" s="46">
        <v>3</v>
      </c>
      <c r="H10" s="46">
        <v>0</v>
      </c>
      <c r="I10" s="46">
        <v>78</v>
      </c>
      <c r="J10" s="46">
        <v>0</v>
      </c>
      <c r="K10" s="39">
        <f>SUM(B10:J10)</f>
        <v>224</v>
      </c>
      <c r="L10"/>
      <c r="M10"/>
      <c r="N10"/>
    </row>
    <row r="11" spans="1:14" ht="16.5" customHeight="1">
      <c r="A11" s="45" t="s">
        <v>34</v>
      </c>
      <c r="B11" s="44">
        <v>352924</v>
      </c>
      <c r="C11" s="44">
        <v>293256</v>
      </c>
      <c r="D11" s="44">
        <v>343427</v>
      </c>
      <c r="E11" s="44">
        <v>216834</v>
      </c>
      <c r="F11" s="44">
        <v>223148</v>
      </c>
      <c r="G11" s="44">
        <v>247783</v>
      </c>
      <c r="H11" s="44">
        <v>262885</v>
      </c>
      <c r="I11" s="44">
        <v>406487</v>
      </c>
      <c r="J11" s="44">
        <v>127550</v>
      </c>
      <c r="K11" s="39">
        <f>SUM(B11:J11)</f>
        <v>2474294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1357116.46</v>
      </c>
      <c r="C17" s="37">
        <f t="shared" si="2"/>
        <v>1241272.87</v>
      </c>
      <c r="D17" s="37">
        <f t="shared" si="2"/>
        <v>1539330.4899999998</v>
      </c>
      <c r="E17" s="37">
        <f t="shared" si="2"/>
        <v>938992.3599999999</v>
      </c>
      <c r="F17" s="37">
        <f t="shared" si="2"/>
        <v>917472.62</v>
      </c>
      <c r="G17" s="37">
        <f t="shared" si="2"/>
        <v>964023.38</v>
      </c>
      <c r="H17" s="37">
        <f t="shared" si="2"/>
        <v>877652.7799999999</v>
      </c>
      <c r="I17" s="37">
        <f t="shared" si="2"/>
        <v>1417897.39</v>
      </c>
      <c r="J17" s="37">
        <f t="shared" si="2"/>
        <v>486784.48999999993</v>
      </c>
      <c r="K17" s="37">
        <f aca="true" t="shared" si="3" ref="K17:K22">SUM(B17:J17)</f>
        <v>9740542.84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1285012.68</v>
      </c>
      <c r="C18" s="31">
        <f t="shared" si="4"/>
        <v>1180816.86</v>
      </c>
      <c r="D18" s="31">
        <f t="shared" si="4"/>
        <v>1512163.42</v>
      </c>
      <c r="E18" s="31">
        <f t="shared" si="4"/>
        <v>839465.83</v>
      </c>
      <c r="F18" s="31">
        <f t="shared" si="4"/>
        <v>913337</v>
      </c>
      <c r="G18" s="31">
        <f t="shared" si="4"/>
        <v>996054.28</v>
      </c>
      <c r="H18" s="31">
        <f t="shared" si="4"/>
        <v>834843.32</v>
      </c>
      <c r="I18" s="31">
        <f t="shared" si="4"/>
        <v>1344606.21</v>
      </c>
      <c r="J18" s="31">
        <f t="shared" si="4"/>
        <v>467946.2</v>
      </c>
      <c r="K18" s="31">
        <f t="shared" si="3"/>
        <v>9374245.8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33295.67</v>
      </c>
      <c r="C19" s="31">
        <f t="shared" si="5"/>
        <v>35837.24</v>
      </c>
      <c r="D19" s="31">
        <f t="shared" si="5"/>
        <v>3579.22</v>
      </c>
      <c r="E19" s="31">
        <f t="shared" si="5"/>
        <v>73012.35</v>
      </c>
      <c r="F19" s="31">
        <f t="shared" si="5"/>
        <v>-17493.15</v>
      </c>
      <c r="G19" s="31">
        <f t="shared" si="5"/>
        <v>-41280.99</v>
      </c>
      <c r="H19" s="31">
        <f t="shared" si="5"/>
        <v>32036.65</v>
      </c>
      <c r="I19" s="31">
        <f t="shared" si="5"/>
        <v>21047.93</v>
      </c>
      <c r="J19" s="31">
        <f t="shared" si="5"/>
        <v>14873.16</v>
      </c>
      <c r="K19" s="31">
        <f t="shared" si="3"/>
        <v>154908.08000000002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-164946.6</v>
      </c>
      <c r="C25" s="31">
        <f t="shared" si="6"/>
        <v>-109902.71</v>
      </c>
      <c r="D25" s="31">
        <f t="shared" si="6"/>
        <v>-144455.31000000006</v>
      </c>
      <c r="E25" s="31">
        <f t="shared" si="6"/>
        <v>-170772.55</v>
      </c>
      <c r="F25" s="31">
        <f t="shared" si="6"/>
        <v>-73581.2</v>
      </c>
      <c r="G25" s="31">
        <f t="shared" si="6"/>
        <v>-126107.10999999999</v>
      </c>
      <c r="H25" s="31">
        <f t="shared" si="6"/>
        <v>-61152.799999999996</v>
      </c>
      <c r="I25" s="31">
        <f t="shared" si="6"/>
        <v>-153498.83</v>
      </c>
      <c r="J25" s="31">
        <f t="shared" si="6"/>
        <v>-40686.68</v>
      </c>
      <c r="K25" s="31">
        <f aca="true" t="shared" si="7" ref="K25:K33">SUM(B25:J25)</f>
        <v>-1045103.79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-164946.6</v>
      </c>
      <c r="C26" s="31">
        <f t="shared" si="8"/>
        <v>-109902.71</v>
      </c>
      <c r="D26" s="31">
        <f t="shared" si="8"/>
        <v>-126430</v>
      </c>
      <c r="E26" s="31">
        <f t="shared" si="8"/>
        <v>-170772.55</v>
      </c>
      <c r="F26" s="31">
        <f t="shared" si="8"/>
        <v>-73581.2</v>
      </c>
      <c r="G26" s="31">
        <f t="shared" si="8"/>
        <v>-126107.10999999999</v>
      </c>
      <c r="H26" s="31">
        <f t="shared" si="8"/>
        <v>-61152.799999999996</v>
      </c>
      <c r="I26" s="31">
        <f t="shared" si="8"/>
        <v>-153498.83</v>
      </c>
      <c r="J26" s="31">
        <f t="shared" si="8"/>
        <v>-35468.44</v>
      </c>
      <c r="K26" s="31">
        <f t="shared" si="7"/>
        <v>-1021860.24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-109516</v>
      </c>
      <c r="C27" s="31">
        <f aca="true" t="shared" si="9" ref="C27:J27">-ROUND((C9)*$E$3,2)</f>
        <v>-101411.2</v>
      </c>
      <c r="D27" s="31">
        <f t="shared" si="9"/>
        <v>-97803.2</v>
      </c>
      <c r="E27" s="31">
        <f t="shared" si="9"/>
        <v>-71632</v>
      </c>
      <c r="F27" s="31">
        <f t="shared" si="9"/>
        <v>-73581.2</v>
      </c>
      <c r="G27" s="31">
        <f t="shared" si="9"/>
        <v>-48237.2</v>
      </c>
      <c r="H27" s="31">
        <f t="shared" si="9"/>
        <v>-40370</v>
      </c>
      <c r="I27" s="31">
        <f t="shared" si="9"/>
        <v>-121066</v>
      </c>
      <c r="J27" s="31">
        <f t="shared" si="9"/>
        <v>-25462.8</v>
      </c>
      <c r="K27" s="31">
        <f t="shared" si="7"/>
        <v>-689079.6000000001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-4342.8</v>
      </c>
      <c r="C29" s="31">
        <v>-1878.8</v>
      </c>
      <c r="D29" s="31">
        <v>-2648.8</v>
      </c>
      <c r="E29" s="31">
        <v>-2609.2</v>
      </c>
      <c r="F29" s="27">
        <v>0</v>
      </c>
      <c r="G29" s="31">
        <v>-1324.4</v>
      </c>
      <c r="H29" s="31">
        <v>-570.88</v>
      </c>
      <c r="I29" s="31">
        <v>-890.9</v>
      </c>
      <c r="J29" s="31">
        <v>-274.84</v>
      </c>
      <c r="K29" s="31">
        <f t="shared" si="7"/>
        <v>-14540.62</v>
      </c>
      <c r="L29"/>
      <c r="M29"/>
      <c r="N29"/>
    </row>
    <row r="30" spans="1:14" ht="16.5" customHeight="1">
      <c r="A30" s="26" t="s">
        <v>21</v>
      </c>
      <c r="B30" s="31">
        <v>-51087.8</v>
      </c>
      <c r="C30" s="31">
        <v>-6612.71</v>
      </c>
      <c r="D30" s="31">
        <v>-25978</v>
      </c>
      <c r="E30" s="31">
        <v>-96531.35</v>
      </c>
      <c r="F30" s="27">
        <v>0</v>
      </c>
      <c r="G30" s="31">
        <v>-76545.51</v>
      </c>
      <c r="H30" s="31">
        <v>-20211.92</v>
      </c>
      <c r="I30" s="31">
        <v>-31541.93</v>
      </c>
      <c r="J30" s="31">
        <v>-9730.8</v>
      </c>
      <c r="K30" s="31">
        <f t="shared" si="7"/>
        <v>-318240.01999999996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17">
        <v>0</v>
      </c>
      <c r="F39" s="17">
        <v>0</v>
      </c>
      <c r="G39" s="17">
        <v>0</v>
      </c>
      <c r="H39" s="28">
        <v>650000</v>
      </c>
      <c r="I39" s="17">
        <v>0</v>
      </c>
      <c r="J39" s="17">
        <v>0</v>
      </c>
      <c r="K39" s="28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1192169.8599999999</v>
      </c>
      <c r="C45" s="10">
        <f t="shared" si="11"/>
        <v>1131370.1600000001</v>
      </c>
      <c r="D45" s="10">
        <f t="shared" si="11"/>
        <v>1394875.1799999997</v>
      </c>
      <c r="E45" s="10">
        <f t="shared" si="11"/>
        <v>768219.8099999998</v>
      </c>
      <c r="F45" s="10">
        <f t="shared" si="11"/>
        <v>843891.42</v>
      </c>
      <c r="G45" s="10">
        <f t="shared" si="11"/>
        <v>837916.27</v>
      </c>
      <c r="H45" s="10">
        <f t="shared" si="11"/>
        <v>816499.9799999999</v>
      </c>
      <c r="I45" s="10">
        <f t="shared" si="11"/>
        <v>1264398.5599999998</v>
      </c>
      <c r="J45" s="10">
        <f t="shared" si="11"/>
        <v>446097.80999999994</v>
      </c>
      <c r="K45" s="21">
        <f>SUM(B45:J45)</f>
        <v>8695439.049999999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1192169.8599999999</v>
      </c>
      <c r="C51" s="10">
        <f t="shared" si="12"/>
        <v>1131370.16</v>
      </c>
      <c r="D51" s="10">
        <f t="shared" si="12"/>
        <v>1394875.18</v>
      </c>
      <c r="E51" s="10">
        <f t="shared" si="12"/>
        <v>768219.81</v>
      </c>
      <c r="F51" s="10">
        <f t="shared" si="12"/>
        <v>843891.43</v>
      </c>
      <c r="G51" s="10">
        <f t="shared" si="12"/>
        <v>837916.26</v>
      </c>
      <c r="H51" s="10">
        <f t="shared" si="12"/>
        <v>816499.98</v>
      </c>
      <c r="I51" s="10">
        <f>SUM(I52:I64)</f>
        <v>1264398.57</v>
      </c>
      <c r="J51" s="10">
        <f t="shared" si="12"/>
        <v>446097.81</v>
      </c>
      <c r="K51" s="5">
        <f>SUM(K52:K64)</f>
        <v>8695439.06</v>
      </c>
      <c r="L51" s="9"/>
    </row>
    <row r="52" spans="1:11" ht="16.5" customHeight="1">
      <c r="A52" s="7" t="s">
        <v>71</v>
      </c>
      <c r="B52" s="8">
        <v>1040645.07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1040645.07</v>
      </c>
    </row>
    <row r="53" spans="1:11" ht="16.5" customHeight="1">
      <c r="A53" s="7" t="s">
        <v>72</v>
      </c>
      <c r="B53" s="8">
        <v>151524.79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151524.79</v>
      </c>
    </row>
    <row r="54" spans="1:11" ht="16.5" customHeight="1">
      <c r="A54" s="7" t="s">
        <v>4</v>
      </c>
      <c r="B54" s="6">
        <v>0</v>
      </c>
      <c r="C54" s="8">
        <v>1131370.16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1131370.16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1394875.18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1394875.18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768219.81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768219.81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843891.43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843891.43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837916.26</v>
      </c>
      <c r="H58" s="6">
        <v>0</v>
      </c>
      <c r="I58" s="6">
        <v>0</v>
      </c>
      <c r="J58" s="6">
        <v>0</v>
      </c>
      <c r="K58" s="5">
        <f t="shared" si="13"/>
        <v>837916.26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816499.98</v>
      </c>
      <c r="I59" s="6">
        <v>0</v>
      </c>
      <c r="J59" s="6">
        <v>0</v>
      </c>
      <c r="K59" s="5">
        <f t="shared" si="13"/>
        <v>816499.98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469724.07</v>
      </c>
      <c r="J61" s="6">
        <v>0</v>
      </c>
      <c r="K61" s="5">
        <f t="shared" si="13"/>
        <v>469724.07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794674.5</v>
      </c>
      <c r="J62" s="6">
        <v>0</v>
      </c>
      <c r="K62" s="5">
        <f t="shared" si="13"/>
        <v>794674.5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446097.81</v>
      </c>
      <c r="K63" s="5">
        <f t="shared" si="13"/>
        <v>446097.81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40692.82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553.58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8128.34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2020-01-21T17:40:05Z</dcterms:modified>
  <cp:category/>
  <cp:version/>
  <cp:contentType/>
  <cp:contentStatus/>
</cp:coreProperties>
</file>