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<sst xmlns="http://schemas.openxmlformats.org/spreadsheetml/2006/main" count="82" uniqueCount="81">
  <si>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</si>
  <si>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</si>
  <si>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</si>
  <si>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</si>
  <si>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</si>
  <si>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</si>
  <si>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</si>
  <si>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</si>
  <si>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</si>
  <si>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</si>
  <si>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</si>
  <si>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</si>
  <si>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</si>
  <si>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</si>
  <si>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</si>
  <si>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</si>
  <si>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</si>
  <si>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</si>
  <si>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</si>
  <si>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</si>
  <si>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</si>
  <si>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</si>
  <si>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</si>
  <si>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</si>
  <si>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</si>
  <si>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</si>
  <si>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</si>
  <si>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</si>
  <si>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</si>
  <si>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</si>
  <si>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</si>
  <si>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</si>
  <si>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</si>
  <si>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</si>
  <si>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</si>
  <si>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</si>
  <si>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</si>
  <si>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</si>
  <si>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</si>
  <si>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</si>
  <si>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</si>
  <si>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</si>
  <si>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</si>
  <si>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</si>
  <si>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</si>
  <si>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</si>
  <si>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</si>
  <si>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</si>
  <si>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</si>
  <si>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</si>
  <si>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</si>
  <si>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</si>
  <si>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</si>
  <si>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</si>
  <si>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</si>
  <si>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</si>
  <si>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</si>
  <si>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</si>
  <si>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</si>
  <si>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</si>
  <si>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</si>
  <si>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</si>
  <si>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</si>
  <si>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</si>
  <si>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</si>
  <si>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</si>
  <si>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</si>
  <si>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</si>
  <si>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</si>
  <si>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</si>
  <si>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</si>
  <si>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</si>
  <si>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</si>
  <si>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</si>
  <si>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</si>
  <si>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</si>
  <si>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</si>
  <si>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</si>
  <si>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</si>
  <si>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</si>
  <si>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13/01/20 - VENCIMENTO 20/01/20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</si>
</sst>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357658</v>
      </c>
      <c r="C7" s="48">
        <f t="shared" si="0"/>
        <v>296857</v>
      </c>
      <c r="D7" s="48">
        <f t="shared" si="0"/>
        <v>353050</v>
      </c>
      <c r="E7" s="48">
        <f t="shared" si="0"/>
        <v>223249</v>
      </c>
      <c r="F7" s="48">
        <f t="shared" si="0"/>
        <v>226320</v>
      </c>
      <c r="G7" s="48">
        <f t="shared" si="0"/>
        <v>248466</v>
      </c>
      <c r="H7" s="48">
        <f t="shared" si="0"/>
        <v>259676</v>
      </c>
      <c r="I7" s="48">
        <f t="shared" si="0"/>
        <v>409397</v>
      </c>
      <c r="J7" s="48">
        <f t="shared" si="0"/>
        <v>126772</v>
      </c>
      <c r="K7" s="48">
        <f t="shared" si="0"/>
        <v>2501445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25707</v>
      </c>
      <c r="C8" s="46">
        <f t="shared" si="1"/>
        <v>23669</v>
      </c>
      <c r="D8" s="46">
        <f t="shared" si="1"/>
        <v>23819</v>
      </c>
      <c r="E8" s="46">
        <f t="shared" si="1"/>
        <v>16795</v>
      </c>
      <c r="F8" s="46">
        <f t="shared" si="1"/>
        <v>17372</v>
      </c>
      <c r="G8" s="46">
        <f t="shared" si="1"/>
        <v>11735</v>
      </c>
      <c r="H8" s="46">
        <f t="shared" si="1"/>
        <v>9873</v>
      </c>
      <c r="I8" s="46">
        <f t="shared" si="1"/>
        <v>27861</v>
      </c>
      <c r="J8" s="46">
        <f t="shared" si="1"/>
        <v>5815</v>
      </c>
      <c r="K8" s="39">
        <f>SUM(B8:J8)</f>
        <v>162646</v>
      </c>
      <c r="L8"/>
      <c r="M8"/>
      <c r="N8"/>
    </row>
    <row r="9" spans="1:14" ht="16.5" customHeight="1">
      <c r="A9" s="23" t="s">
        <v>36</v>
      </c>
      <c r="B9" s="46">
        <v>25681</v>
      </c>
      <c r="C9" s="46">
        <v>23663</v>
      </c>
      <c r="D9" s="46">
        <v>23800</v>
      </c>
      <c r="E9" s="46">
        <v>16757</v>
      </c>
      <c r="F9" s="46">
        <v>17354</v>
      </c>
      <c r="G9" s="46">
        <v>11734</v>
      </c>
      <c r="H9" s="46">
        <v>9873</v>
      </c>
      <c r="I9" s="46">
        <v>27802</v>
      </c>
      <c r="J9" s="46">
        <v>5815</v>
      </c>
      <c r="K9" s="39">
        <f>SUM(B9:J9)</f>
        <v>162479</v>
      </c>
      <c r="L9"/>
      <c r="M9"/>
      <c r="N9"/>
    </row>
    <row r="10" spans="1:14" ht="16.5" customHeight="1">
      <c r="A10" s="23" t="s">
        <v>35</v>
      </c>
      <c r="B10" s="46">
        <v>26</v>
      </c>
      <c r="C10" s="46">
        <v>6</v>
      </c>
      <c r="D10" s="46">
        <v>19</v>
      </c>
      <c r="E10" s="46">
        <v>38</v>
      </c>
      <c r="F10" s="46">
        <v>18</v>
      </c>
      <c r="G10" s="46">
        <v>1</v>
      </c>
      <c r="H10" s="46">
        <v>0</v>
      </c>
      <c r="I10" s="46">
        <v>59</v>
      </c>
      <c r="J10" s="46">
        <v>0</v>
      </c>
      <c r="K10" s="39">
        <f>SUM(B10:J10)</f>
        <v>167</v>
      </c>
      <c r="L10"/>
      <c r="M10"/>
      <c r="N10"/>
    </row>
    <row r="11" spans="1:14" ht="16.5" customHeight="1">
      <c r="A11" s="45" t="s">
        <v>34</v>
      </c>
      <c r="B11" s="44">
        <v>331951</v>
      </c>
      <c r="C11" s="44">
        <v>273188</v>
      </c>
      <c r="D11" s="44">
        <v>329231</v>
      </c>
      <c r="E11" s="44">
        <v>206454</v>
      </c>
      <c r="F11" s="44">
        <v>208948</v>
      </c>
      <c r="G11" s="44">
        <v>236731</v>
      </c>
      <c r="H11" s="44">
        <v>249803</v>
      </c>
      <c r="I11" s="44">
        <v>381536</v>
      </c>
      <c r="J11" s="44">
        <v>120957</v>
      </c>
      <c r="K11" s="39">
        <f>SUM(B11:J11)</f>
        <v>2338799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1286647.3100000003</v>
      </c>
      <c r="C17" s="37">
        <f t="shared" si="2"/>
        <v>1166448.9000000001</v>
      </c>
      <c r="D17" s="37">
        <f t="shared" si="2"/>
        <v>1487011.1999999997</v>
      </c>
      <c r="E17" s="37">
        <f t="shared" si="2"/>
        <v>900160.4199999999</v>
      </c>
      <c r="F17" s="37">
        <f t="shared" si="2"/>
        <v>866793.38</v>
      </c>
      <c r="G17" s="37">
        <f t="shared" si="2"/>
        <v>926079.5199999999</v>
      </c>
      <c r="H17" s="37">
        <f t="shared" si="2"/>
        <v>838192.95</v>
      </c>
      <c r="I17" s="37">
        <f t="shared" si="2"/>
        <v>1340242.49</v>
      </c>
      <c r="J17" s="37">
        <f t="shared" si="2"/>
        <v>463012.31999999995</v>
      </c>
      <c r="K17" s="37">
        <f aca="true" t="shared" si="3" ref="K17:K22">SUM(B17:J17)</f>
        <v>9274588.49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1216323.33</v>
      </c>
      <c r="C18" s="31">
        <f t="shared" si="4"/>
        <v>1108196.87</v>
      </c>
      <c r="D18" s="31">
        <f t="shared" si="4"/>
        <v>1459967.67</v>
      </c>
      <c r="E18" s="31">
        <f t="shared" si="4"/>
        <v>803741.05</v>
      </c>
      <c r="F18" s="31">
        <f t="shared" si="4"/>
        <v>861668.14</v>
      </c>
      <c r="G18" s="31">
        <f t="shared" si="4"/>
        <v>956469.87</v>
      </c>
      <c r="H18" s="31">
        <f t="shared" si="4"/>
        <v>796841.77</v>
      </c>
      <c r="I18" s="31">
        <f t="shared" si="4"/>
        <v>1268148.15</v>
      </c>
      <c r="J18" s="31">
        <f t="shared" si="4"/>
        <v>444906.33</v>
      </c>
      <c r="K18" s="31">
        <f t="shared" si="3"/>
        <v>8916263.18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31515.87</v>
      </c>
      <c r="C19" s="31">
        <f t="shared" si="5"/>
        <v>33633.26</v>
      </c>
      <c r="D19" s="31">
        <f t="shared" si="5"/>
        <v>3455.68</v>
      </c>
      <c r="E19" s="31">
        <f t="shared" si="5"/>
        <v>69905.19</v>
      </c>
      <c r="F19" s="31">
        <f t="shared" si="5"/>
        <v>-16503.53</v>
      </c>
      <c r="G19" s="31">
        <f t="shared" si="5"/>
        <v>-39640.44</v>
      </c>
      <c r="H19" s="31">
        <f t="shared" si="5"/>
        <v>30578.37</v>
      </c>
      <c r="I19" s="31">
        <f t="shared" si="5"/>
        <v>19851.09</v>
      </c>
      <c r="J19" s="31">
        <f t="shared" si="5"/>
        <v>14140.86</v>
      </c>
      <c r="K19" s="31">
        <f t="shared" si="3"/>
        <v>146936.34999999998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-170171.07</v>
      </c>
      <c r="C25" s="31">
        <f t="shared" si="6"/>
        <v>-110755.35</v>
      </c>
      <c r="D25" s="31">
        <f t="shared" si="6"/>
        <v>-141362.49000000005</v>
      </c>
      <c r="E25" s="31">
        <f t="shared" si="6"/>
        <v>-133649.68</v>
      </c>
      <c r="F25" s="31">
        <f t="shared" si="6"/>
        <v>-76357.6</v>
      </c>
      <c r="G25" s="31">
        <f t="shared" si="6"/>
        <v>-117649.35</v>
      </c>
      <c r="H25" s="31">
        <f t="shared" si="6"/>
        <v>-60677.2</v>
      </c>
      <c r="I25" s="31">
        <f t="shared" si="6"/>
        <v>-149226.62</v>
      </c>
      <c r="J25" s="31">
        <f t="shared" si="6"/>
        <v>-39102.31</v>
      </c>
      <c r="K25" s="31">
        <f aca="true" t="shared" si="7" ref="K25:K33">SUM(B25:J25)</f>
        <v>-998951.6699999999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-170171.07</v>
      </c>
      <c r="C26" s="31">
        <f t="shared" si="8"/>
        <v>-110755.35</v>
      </c>
      <c r="D26" s="31">
        <f t="shared" si="8"/>
        <v>-123337.18000000001</v>
      </c>
      <c r="E26" s="31">
        <f t="shared" si="8"/>
        <v>-133649.68</v>
      </c>
      <c r="F26" s="31">
        <f t="shared" si="8"/>
        <v>-76357.6</v>
      </c>
      <c r="G26" s="31">
        <f t="shared" si="8"/>
        <v>-117649.35</v>
      </c>
      <c r="H26" s="31">
        <f t="shared" si="8"/>
        <v>-60677.2</v>
      </c>
      <c r="I26" s="31">
        <f t="shared" si="8"/>
        <v>-149226.62</v>
      </c>
      <c r="J26" s="31">
        <f t="shared" si="8"/>
        <v>-33884.07</v>
      </c>
      <c r="K26" s="31">
        <f t="shared" si="7"/>
        <v>-975708.1199999999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-112996.4</v>
      </c>
      <c r="C27" s="31">
        <f aca="true" t="shared" si="9" ref="C27:J27">-ROUND((C9)*$E$3,2)</f>
        <v>-104117.2</v>
      </c>
      <c r="D27" s="31">
        <f t="shared" si="9"/>
        <v>-104720</v>
      </c>
      <c r="E27" s="31">
        <f t="shared" si="9"/>
        <v>-73730.8</v>
      </c>
      <c r="F27" s="31">
        <f t="shared" si="9"/>
        <v>-76357.6</v>
      </c>
      <c r="G27" s="31">
        <f t="shared" si="9"/>
        <v>-51629.6</v>
      </c>
      <c r="H27" s="31">
        <f t="shared" si="9"/>
        <v>-43441.2</v>
      </c>
      <c r="I27" s="31">
        <f t="shared" si="9"/>
        <v>-122328.8</v>
      </c>
      <c r="J27" s="31">
        <f t="shared" si="9"/>
        <v>-25586</v>
      </c>
      <c r="K27" s="31">
        <f t="shared" si="7"/>
        <v>-714907.6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-3080</v>
      </c>
      <c r="C29" s="31">
        <v>-831.6</v>
      </c>
      <c r="D29" s="31">
        <v>-1570.8</v>
      </c>
      <c r="E29" s="31">
        <v>-1553.2</v>
      </c>
      <c r="F29" s="27">
        <v>0</v>
      </c>
      <c r="G29" s="31">
        <v>-924</v>
      </c>
      <c r="H29" s="31">
        <v>-297.85</v>
      </c>
      <c r="I29" s="31">
        <v>-464.82</v>
      </c>
      <c r="J29" s="31">
        <v>-143.39</v>
      </c>
      <c r="K29" s="31">
        <f t="shared" si="7"/>
        <v>-8865.659999999998</v>
      </c>
      <c r="L29"/>
      <c r="M29"/>
      <c r="N29"/>
    </row>
    <row r="30" spans="1:14" ht="16.5" customHeight="1">
      <c r="A30" s="26" t="s">
        <v>21</v>
      </c>
      <c r="B30" s="31">
        <v>-54094.67</v>
      </c>
      <c r="C30" s="31">
        <v>-5806.55</v>
      </c>
      <c r="D30" s="31">
        <v>-17046.38</v>
      </c>
      <c r="E30" s="31">
        <v>-58365.68</v>
      </c>
      <c r="F30" s="27">
        <v>0</v>
      </c>
      <c r="G30" s="31">
        <v>-65095.75</v>
      </c>
      <c r="H30" s="31">
        <v>-16938.15</v>
      </c>
      <c r="I30" s="31">
        <v>-26433</v>
      </c>
      <c r="J30" s="31">
        <v>-8154.68</v>
      </c>
      <c r="K30" s="31">
        <f t="shared" si="7"/>
        <v>-251934.86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17">
        <v>0</v>
      </c>
      <c r="F39" s="17">
        <v>0</v>
      </c>
      <c r="G39" s="17">
        <v>0</v>
      </c>
      <c r="H39" s="28">
        <v>650000</v>
      </c>
      <c r="I39" s="17">
        <v>0</v>
      </c>
      <c r="J39" s="17">
        <v>0</v>
      </c>
      <c r="K39" s="28">
        <f>SUM(B39:J39)</f>
        <v>1650000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17">
        <v>0</v>
      </c>
      <c r="F40" s="17">
        <v>0</v>
      </c>
      <c r="G40" s="17">
        <v>0</v>
      </c>
      <c r="H40" s="28">
        <v>-650000</v>
      </c>
      <c r="I40" s="17">
        <v>0</v>
      </c>
      <c r="J40" s="17">
        <v>0</v>
      </c>
      <c r="K40" s="28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1116476.2400000002</v>
      </c>
      <c r="C45" s="10">
        <f t="shared" si="11"/>
        <v>1055693.55</v>
      </c>
      <c r="D45" s="10">
        <f t="shared" si="11"/>
        <v>1345648.7099999997</v>
      </c>
      <c r="E45" s="10">
        <f t="shared" si="11"/>
        <v>766510.74</v>
      </c>
      <c r="F45" s="10">
        <f t="shared" si="11"/>
        <v>790435.78</v>
      </c>
      <c r="G45" s="10">
        <f t="shared" si="11"/>
        <v>808430.1699999999</v>
      </c>
      <c r="H45" s="10">
        <f t="shared" si="11"/>
        <v>777515.75</v>
      </c>
      <c r="I45" s="10">
        <f t="shared" si="11"/>
        <v>1191015.87</v>
      </c>
      <c r="J45" s="10">
        <f t="shared" si="11"/>
        <v>423910.00999999995</v>
      </c>
      <c r="K45" s="21">
        <f>SUM(B45:J45)</f>
        <v>8275636.82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1116476.24</v>
      </c>
      <c r="C51" s="10">
        <f t="shared" si="12"/>
        <v>1055693.54</v>
      </c>
      <c r="D51" s="10">
        <f t="shared" si="12"/>
        <v>1345648.71</v>
      </c>
      <c r="E51" s="10">
        <f t="shared" si="12"/>
        <v>766510.74</v>
      </c>
      <c r="F51" s="10">
        <f t="shared" si="12"/>
        <v>790435.77</v>
      </c>
      <c r="G51" s="10">
        <f t="shared" si="12"/>
        <v>808430.17</v>
      </c>
      <c r="H51" s="10">
        <f t="shared" si="12"/>
        <v>777515.75</v>
      </c>
      <c r="I51" s="10">
        <f>SUM(I52:I64)</f>
        <v>1191015.87</v>
      </c>
      <c r="J51" s="10">
        <f t="shared" si="12"/>
        <v>423910.02</v>
      </c>
      <c r="K51" s="5">
        <f>SUM(K52:K64)</f>
        <v>8275636.8100000005</v>
      </c>
      <c r="L51" s="9"/>
    </row>
    <row r="52" spans="1:11" ht="16.5" customHeight="1">
      <c r="A52" s="7" t="s">
        <v>71</v>
      </c>
      <c r="B52" s="8">
        <v>974907.05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974907.05</v>
      </c>
    </row>
    <row r="53" spans="1:11" ht="16.5" customHeight="1">
      <c r="A53" s="7" t="s">
        <v>72</v>
      </c>
      <c r="B53" s="8">
        <v>141569.19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141569.19</v>
      </c>
    </row>
    <row r="54" spans="1:11" ht="16.5" customHeight="1">
      <c r="A54" s="7" t="s">
        <v>4</v>
      </c>
      <c r="B54" s="6">
        <v>0</v>
      </c>
      <c r="C54" s="8">
        <v>1055693.54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1055693.54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1345648.71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1345648.71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766510.74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766510.74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790435.77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790435.77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808430.17</v>
      </c>
      <c r="H58" s="6">
        <v>0</v>
      </c>
      <c r="I58" s="6">
        <v>0</v>
      </c>
      <c r="J58" s="6">
        <v>0</v>
      </c>
      <c r="K58" s="5">
        <f t="shared" si="13"/>
        <v>808430.17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777515.75</v>
      </c>
      <c r="I59" s="6">
        <v>0</v>
      </c>
      <c r="J59" s="6">
        <v>0</v>
      </c>
      <c r="K59" s="5">
        <f t="shared" si="13"/>
        <v>777515.75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438412.94</v>
      </c>
      <c r="J61" s="6">
        <v>0</v>
      </c>
      <c r="K61" s="5">
        <f t="shared" si="13"/>
        <v>438412.94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752602.93</v>
      </c>
      <c r="J62" s="6">
        <v>0</v>
      </c>
      <c r="K62" s="5">
        <f t="shared" si="13"/>
        <v>752602.93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423910.02</v>
      </c>
      <c r="K63" s="5">
        <f t="shared" si="13"/>
        <v>423910.02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60090.2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5248.49</v>
      </c>
    </row>
    <row r="73" spans="1:2" ht="14.25">
      <c r="A73" s="7" t="s">
        <v>56</v>
      </c>
      <c r="B73" s="8">
        <v>23780.61</v>
      </c>
    </row>
    <row r="74" spans="1:2" ht="14.25">
      <c r="A74" s="7" t="s">
        <v>57</v>
      </c>
      <c r="B74" s="8">
        <v>2706.5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16145.91</v>
      </c>
    </row>
    <row r="77" spans="1:2" ht="14.25">
      <c r="A77" s="7" t="s">
        <v>60</v>
      </c>
      <c r="B77" s="8">
        <v>6476.26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2020-01-17T18:49:33Z</dcterms:modified>
  <cp:category/>
  <cp:version/>
  <cp:contentType/>
  <cp:contentStatus/>
</cp:coreProperties>
</file>