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<sst xmlns="http://schemas.openxmlformats.org/spreadsheetml/2006/main" count="78" uniqueCount="77">
  <si>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</si>
  <si>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</si>
  <si>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</si>
  <si>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</si>
  <si>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</si>
  <si>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</si>
  <si>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</si>
  <si>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</si>
  <si>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</si>
  <si>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</si>
  <si>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</si>
  <si>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</si>
  <si>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</si>
  <si>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</si>
  <si>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</si>
  <si>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</si>
  <si>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</si>
  <si>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</si>
  <si>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</si>
  <si>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</si>
  <si>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</si>
  <si>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</si>
  <si>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</si>
  <si>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</si>
  <si>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</si>
  <si>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</si>
  <si>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</si>
  <si>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</si>
  <si>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</si>
  <si>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</si>
  <si>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</si>
  <si>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</si>
  <si>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</si>
  <si>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</si>
  <si>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</si>
  <si>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</si>
  <si>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</si>
  <si>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</si>
  <si>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</si>
  <si>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</si>
  <si>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</si>
  <si>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</si>
  <si>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</si>
  <si>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</si>
  <si>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</si>
  <si>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</si>
  <si>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</si>
  <si>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</si>
  <si>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</si>
  <si>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</si>
  <si>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</si>
  <si>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</si>
  <si>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</si>
  <si>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</si>
  <si>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</si>
  <si>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</si>
  <si>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</si>
  <si>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</si>
  <si>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</si>
  <si>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</si>
  <si>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</si>
  <si>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</si>
  <si>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</si>
  <si>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</si>
  <si>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</si>
  <si>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</si>
  <si>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</si>
  <si>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</si>
  <si>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</si>
  <si>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</si>
  <si>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</si>
  <si>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</si>
  <si>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</si>
  <si>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22/01/20 - VENCIMENTO 29/01/20</t>
  </si>
  <si>
    <t>5.3. Revisão de Remuneração pelo Transporte Coletivo ¹</t>
  </si>
  <si>
    <t>¹ Ajuste dos valores da energia para tração (Transvida).</t>
  </si>
  <si>
    <t xml:space="preserve">  Pagamento de combustível não fóssil de out e nov/19 (Express).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</si>
</sst>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6" fillId="0" borderId="0" xfId="0" applyFont="1" applyAlignment="1">
      <alignment/>
    </xf>
    <xf numFmtId="164" fontId="34" fillId="0" borderId="14" xfId="53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99409</v>
      </c>
      <c r="C7" s="10">
        <f>C8+C11</f>
        <v>118385</v>
      </c>
      <c r="D7" s="10">
        <f aca="true" t="shared" si="0" ref="D7:K7">D8+D11</f>
        <v>336970</v>
      </c>
      <c r="E7" s="10">
        <f t="shared" si="0"/>
        <v>281954</v>
      </c>
      <c r="F7" s="10">
        <f t="shared" si="0"/>
        <v>265095</v>
      </c>
      <c r="G7" s="10">
        <f t="shared" si="0"/>
        <v>170109</v>
      </c>
      <c r="H7" s="10">
        <f t="shared" si="0"/>
        <v>76203</v>
      </c>
      <c r="I7" s="10">
        <f t="shared" si="0"/>
        <v>133551</v>
      </c>
      <c r="J7" s="10">
        <f t="shared" si="0"/>
        <v>144136</v>
      </c>
      <c r="K7" s="10">
        <f t="shared" si="0"/>
        <v>247242</v>
      </c>
      <c r="L7" s="10">
        <f>SUM(B7:K7)</f>
        <v>1873054</v>
      </c>
      <c r="M7" s="11"/>
    </row>
    <row r="8" spans="1:13" ht="17.25" customHeight="1">
      <c r="A8" s="12" t="s">
        <v>18</v>
      </c>
      <c r="B8" s="13">
        <f>B9+B10</f>
        <v>7301</v>
      </c>
      <c r="C8" s="13">
        <f aca="true" t="shared" si="1" ref="C8:K8">C9+C10</f>
        <v>8160</v>
      </c>
      <c r="D8" s="13">
        <f t="shared" si="1"/>
        <v>23382</v>
      </c>
      <c r="E8" s="13">
        <f t="shared" si="1"/>
        <v>18426</v>
      </c>
      <c r="F8" s="13">
        <f t="shared" si="1"/>
        <v>15099</v>
      </c>
      <c r="G8" s="13">
        <f t="shared" si="1"/>
        <v>12336</v>
      </c>
      <c r="H8" s="13">
        <f t="shared" si="1"/>
        <v>5281</v>
      </c>
      <c r="I8" s="13">
        <f t="shared" si="1"/>
        <v>7435</v>
      </c>
      <c r="J8" s="13">
        <f t="shared" si="1"/>
        <v>10075</v>
      </c>
      <c r="K8" s="13">
        <f t="shared" si="1"/>
        <v>16195</v>
      </c>
      <c r="L8" s="13">
        <f>SUM(B8:K8)</f>
        <v>123690</v>
      </c>
      <c r="M8"/>
    </row>
    <row r="9" spans="1:13" ht="17.25" customHeight="1">
      <c r="A9" s="14" t="s">
        <v>19</v>
      </c>
      <c r="B9" s="15">
        <v>7301</v>
      </c>
      <c r="C9" s="15">
        <v>8160</v>
      </c>
      <c r="D9" s="15">
        <v>23382</v>
      </c>
      <c r="E9" s="15">
        <v>18426</v>
      </c>
      <c r="F9" s="15">
        <v>15099</v>
      </c>
      <c r="G9" s="15">
        <v>12336</v>
      </c>
      <c r="H9" s="15">
        <v>5281</v>
      </c>
      <c r="I9" s="15">
        <v>7435</v>
      </c>
      <c r="J9" s="15">
        <v>10075</v>
      </c>
      <c r="K9" s="15">
        <v>16195</v>
      </c>
      <c r="L9" s="13">
        <f>SUM(B9:K9)</f>
        <v>123690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92108</v>
      </c>
      <c r="C11" s="15">
        <v>110225</v>
      </c>
      <c r="D11" s="15">
        <v>313588</v>
      </c>
      <c r="E11" s="15">
        <v>263528</v>
      </c>
      <c r="F11" s="15">
        <v>249996</v>
      </c>
      <c r="G11" s="15">
        <v>157773</v>
      </c>
      <c r="H11" s="15">
        <v>70922</v>
      </c>
      <c r="I11" s="15">
        <v>126116</v>
      </c>
      <c r="J11" s="15">
        <v>134061</v>
      </c>
      <c r="K11" s="15">
        <v>231047</v>
      </c>
      <c r="L11" s="13">
        <f>SUM(B11:K11)</f>
        <v>1749364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1.027068666032752</v>
      </c>
      <c r="C15" s="22">
        <v>1.036831460247113</v>
      </c>
      <c r="D15" s="22">
        <v>0.99962838440051</v>
      </c>
      <c r="E15" s="22">
        <v>0.993629046603499</v>
      </c>
      <c r="F15" s="22">
        <v>1.020923477051412</v>
      </c>
      <c r="G15" s="22">
        <v>1.045454538717079</v>
      </c>
      <c r="H15" s="22">
        <v>0.949737738979883</v>
      </c>
      <c r="I15" s="22">
        <v>1.096529476463859</v>
      </c>
      <c r="J15" s="22">
        <v>1.154812429244903</v>
      </c>
      <c r="K15" s="22">
        <v>0.993811066044871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591348.0499999999</v>
      </c>
      <c r="C17" s="25">
        <f aca="true" t="shared" si="2" ref="C17:L17">C18+C19+C20+C21+C22</f>
        <v>385795.19</v>
      </c>
      <c r="D17" s="25">
        <f t="shared" si="2"/>
        <v>1263196.14</v>
      </c>
      <c r="E17" s="25">
        <f t="shared" si="2"/>
        <v>1058285.0400000003</v>
      </c>
      <c r="F17" s="25">
        <f t="shared" si="2"/>
        <v>906484.61</v>
      </c>
      <c r="G17" s="25">
        <f t="shared" si="2"/>
        <v>663897.5999999999</v>
      </c>
      <c r="H17" s="25">
        <f t="shared" si="2"/>
        <v>297584.57</v>
      </c>
      <c r="I17" s="25">
        <f t="shared" si="2"/>
        <v>471704.99000000005</v>
      </c>
      <c r="J17" s="25">
        <f t="shared" si="2"/>
        <v>607915.44</v>
      </c>
      <c r="K17" s="25">
        <f t="shared" si="2"/>
        <v>735535.6</v>
      </c>
      <c r="L17" s="25">
        <f t="shared" si="2"/>
        <v>6981747.230000001</v>
      </c>
      <c r="M17"/>
    </row>
    <row r="18" spans="1:13" ht="17.25" customHeight="1">
      <c r="A18" s="26" t="s">
        <v>25</v>
      </c>
      <c r="B18" s="33">
        <f aca="true" t="shared" si="3" ref="B18:K18">ROUND(B13*B7,2)</f>
        <v>572228.03</v>
      </c>
      <c r="C18" s="33">
        <f t="shared" si="3"/>
        <v>367182.92</v>
      </c>
      <c r="D18" s="33">
        <f t="shared" si="3"/>
        <v>1244699.79</v>
      </c>
      <c r="E18" s="33">
        <f t="shared" si="3"/>
        <v>1053267.36</v>
      </c>
      <c r="F18" s="33">
        <f t="shared" si="3"/>
        <v>876616.15</v>
      </c>
      <c r="G18" s="33">
        <f t="shared" si="3"/>
        <v>618125.07</v>
      </c>
      <c r="H18" s="33">
        <f t="shared" si="3"/>
        <v>305086.33</v>
      </c>
      <c r="I18" s="33">
        <f t="shared" si="3"/>
        <v>444097.14</v>
      </c>
      <c r="J18" s="33">
        <f t="shared" si="3"/>
        <v>516064.53</v>
      </c>
      <c r="K18" s="33">
        <f t="shared" si="3"/>
        <v>722762.54</v>
      </c>
      <c r="L18" s="33">
        <f>SUM(B18:K18)</f>
        <v>6720129.86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15489.45</v>
      </c>
      <c r="C19" s="33">
        <f t="shared" si="4"/>
        <v>13523.88</v>
      </c>
      <c r="D19" s="33">
        <f t="shared" si="4"/>
        <v>-462.55</v>
      </c>
      <c r="E19" s="33">
        <f t="shared" si="4"/>
        <v>-6710.32</v>
      </c>
      <c r="F19" s="33">
        <f t="shared" si="4"/>
        <v>18341.86</v>
      </c>
      <c r="G19" s="33">
        <f t="shared" si="4"/>
        <v>28096.59</v>
      </c>
      <c r="H19" s="33">
        <f t="shared" si="4"/>
        <v>-15334.33</v>
      </c>
      <c r="I19" s="33">
        <f t="shared" si="4"/>
        <v>42868.46</v>
      </c>
      <c r="J19" s="33">
        <f t="shared" si="4"/>
        <v>79893.2</v>
      </c>
      <c r="K19" s="33">
        <f t="shared" si="4"/>
        <v>-4473.13</v>
      </c>
      <c r="L19" s="33">
        <f>SUM(B19:K19)</f>
        <v>171233.11</v>
      </c>
      <c r="M19"/>
    </row>
    <row r="20" spans="1:13" ht="17.25" customHeight="1">
      <c r="A20" s="27" t="s">
        <v>27</v>
      </c>
      <c r="B20" s="33">
        <v>2306.71</v>
      </c>
      <c r="C20" s="33">
        <v>5088.39</v>
      </c>
      <c r="D20" s="33">
        <v>18958.9</v>
      </c>
      <c r="E20" s="33">
        <v>17130.9</v>
      </c>
      <c r="F20" s="33">
        <v>17540.35</v>
      </c>
      <c r="G20" s="33">
        <v>17675.94</v>
      </c>
      <c r="H20" s="33">
        <v>6508.71</v>
      </c>
      <c r="I20" s="33">
        <v>593.65</v>
      </c>
      <c r="J20" s="33">
        <v>11957.71</v>
      </c>
      <c r="K20" s="33">
        <v>17246.19</v>
      </c>
      <c r="L20" s="33">
        <f>SUM(B20:K20)</f>
        <v>115007.45000000001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0</v>
      </c>
      <c r="K21" s="29">
        <v>0</v>
      </c>
      <c r="L21" s="33">
        <f>SUM(B21:K21)</f>
        <v>3971.58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-5402.9</v>
      </c>
      <c r="F22" s="33">
        <v>-7337.61</v>
      </c>
      <c r="G22" s="33">
        <v>0</v>
      </c>
      <c r="H22" s="30">
        <v>0</v>
      </c>
      <c r="I22" s="33">
        <v>-15854.26</v>
      </c>
      <c r="J22" s="30">
        <v>0</v>
      </c>
      <c r="K22" s="30">
        <v>0</v>
      </c>
      <c r="L22" s="33">
        <f>SUM(B22:K22)</f>
        <v>-28594.769999999997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-129350.76000000001</v>
      </c>
      <c r="C25" s="33">
        <f t="shared" si="5"/>
        <v>-35904</v>
      </c>
      <c r="D25" s="33">
        <f t="shared" si="5"/>
        <v>-102880.8</v>
      </c>
      <c r="E25" s="33">
        <f t="shared" si="5"/>
        <v>-785518.75</v>
      </c>
      <c r="F25" s="33">
        <f t="shared" si="5"/>
        <v>-41922.3</v>
      </c>
      <c r="G25" s="33">
        <f t="shared" si="5"/>
        <v>-54278.4</v>
      </c>
      <c r="H25" s="33">
        <f t="shared" si="5"/>
        <v>-30874.65</v>
      </c>
      <c r="I25" s="33">
        <f t="shared" si="5"/>
        <v>-45942.83</v>
      </c>
      <c r="J25" s="33">
        <f t="shared" si="5"/>
        <v>-44330</v>
      </c>
      <c r="K25" s="33">
        <f t="shared" si="5"/>
        <v>-71258</v>
      </c>
      <c r="L25" s="33">
        <f aca="true" t="shared" si="6" ref="L25:L31">SUM(B25:K25)</f>
        <v>-1342260.49</v>
      </c>
      <c r="M25"/>
    </row>
    <row r="26" spans="1:13" ht="18.75" customHeight="1">
      <c r="A26" s="27" t="s">
        <v>31</v>
      </c>
      <c r="B26" s="33">
        <f>B27+B28+B29+B30</f>
        <v>-32124.4</v>
      </c>
      <c r="C26" s="33">
        <f aca="true" t="shared" si="7" ref="C26:K26">C27+C28+C29+C30</f>
        <v>-35904</v>
      </c>
      <c r="D26" s="33">
        <f t="shared" si="7"/>
        <v>-102880.8</v>
      </c>
      <c r="E26" s="33">
        <f t="shared" si="7"/>
        <v>-81074.4</v>
      </c>
      <c r="F26" s="33">
        <f t="shared" si="7"/>
        <v>-66435.6</v>
      </c>
      <c r="G26" s="33">
        <f t="shared" si="7"/>
        <v>-54278.4</v>
      </c>
      <c r="H26" s="33">
        <f t="shared" si="7"/>
        <v>-23236.4</v>
      </c>
      <c r="I26" s="33">
        <f t="shared" si="7"/>
        <v>-45942.83</v>
      </c>
      <c r="J26" s="33">
        <f t="shared" si="7"/>
        <v>-44330</v>
      </c>
      <c r="K26" s="33">
        <f t="shared" si="7"/>
        <v>-71258</v>
      </c>
      <c r="L26" s="33">
        <f t="shared" si="6"/>
        <v>-557464.8300000001</v>
      </c>
      <c r="M26"/>
    </row>
    <row r="27" spans="1:13" s="36" customFormat="1" ht="18.75" customHeight="1">
      <c r="A27" s="34" t="s">
        <v>58</v>
      </c>
      <c r="B27" s="33">
        <f>-ROUND((B9)*$E$3,2)</f>
        <v>-32124.4</v>
      </c>
      <c r="C27" s="33">
        <f aca="true" t="shared" si="8" ref="C27:K27">-ROUND((C9)*$E$3,2)</f>
        <v>-35904</v>
      </c>
      <c r="D27" s="33">
        <f t="shared" si="8"/>
        <v>-102880.8</v>
      </c>
      <c r="E27" s="33">
        <f t="shared" si="8"/>
        <v>-81074.4</v>
      </c>
      <c r="F27" s="33">
        <f t="shared" si="8"/>
        <v>-66435.6</v>
      </c>
      <c r="G27" s="33">
        <f t="shared" si="8"/>
        <v>-54278.4</v>
      </c>
      <c r="H27" s="33">
        <f t="shared" si="8"/>
        <v>-23236.4</v>
      </c>
      <c r="I27" s="33">
        <f t="shared" si="8"/>
        <v>-32714</v>
      </c>
      <c r="J27" s="33">
        <f t="shared" si="8"/>
        <v>-44330</v>
      </c>
      <c r="K27" s="33">
        <f t="shared" si="8"/>
        <v>-71258</v>
      </c>
      <c r="L27" s="33">
        <f t="shared" si="6"/>
        <v>-544236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-681.43</v>
      </c>
      <c r="J29" s="17">
        <v>0</v>
      </c>
      <c r="K29" s="17">
        <v>0</v>
      </c>
      <c r="L29" s="33">
        <f t="shared" si="6"/>
        <v>-681.43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-12547.4</v>
      </c>
      <c r="J30" s="17">
        <v>0</v>
      </c>
      <c r="K30" s="17">
        <v>0</v>
      </c>
      <c r="L30" s="33">
        <f t="shared" si="6"/>
        <v>-12547.4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-79485.92</v>
      </c>
      <c r="C31" s="38">
        <f t="shared" si="9"/>
        <v>0</v>
      </c>
      <c r="D31" s="38">
        <f t="shared" si="9"/>
        <v>0</v>
      </c>
      <c r="E31" s="38">
        <f t="shared" si="9"/>
        <v>-704444.35</v>
      </c>
      <c r="F31" s="38">
        <f t="shared" si="9"/>
        <v>0</v>
      </c>
      <c r="G31" s="38">
        <f t="shared" si="9"/>
        <v>0</v>
      </c>
      <c r="H31" s="38">
        <f t="shared" si="9"/>
        <v>-7638.25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-791568.52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33">
        <v>894000</v>
      </c>
      <c r="G40" s="17">
        <v>0</v>
      </c>
      <c r="H40" s="17">
        <v>0</v>
      </c>
      <c r="I40" s="33">
        <v>423000</v>
      </c>
      <c r="J40" s="17">
        <v>0</v>
      </c>
      <c r="K40" s="17">
        <v>0</v>
      </c>
      <c r="L40" s="33">
        <f>SUM(B40:K40)</f>
        <v>1317000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-700000</v>
      </c>
      <c r="F41" s="33">
        <v>-894000</v>
      </c>
      <c r="G41" s="17">
        <v>0</v>
      </c>
      <c r="H41" s="17">
        <v>0</v>
      </c>
      <c r="I41" s="33">
        <v>-423000</v>
      </c>
      <c r="J41" s="17">
        <v>0</v>
      </c>
      <c r="K41" s="17">
        <v>0</v>
      </c>
      <c r="L41" s="33">
        <f>SUM(B41:K41)</f>
        <v>-2017000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74</v>
      </c>
      <c r="B44" s="33">
        <v>-17740.44</v>
      </c>
      <c r="C44" s="17">
        <v>0</v>
      </c>
      <c r="D44" s="17">
        <v>0</v>
      </c>
      <c r="E44" s="17">
        <v>0</v>
      </c>
      <c r="F44" s="33">
        <v>24513.3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3">
        <f>SUM(B44:K44)</f>
        <v>6772.860000000001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47</v>
      </c>
      <c r="B46" s="41">
        <f aca="true" t="shared" si="11" ref="B46:K46">+B25+B17</f>
        <v>461997.2899999999</v>
      </c>
      <c r="C46" s="41">
        <f t="shared" si="11"/>
        <v>349891.19</v>
      </c>
      <c r="D46" s="41">
        <f t="shared" si="11"/>
        <v>1160315.3399999999</v>
      </c>
      <c r="E46" s="41">
        <f t="shared" si="11"/>
        <v>272766.29000000027</v>
      </c>
      <c r="F46" s="41">
        <f t="shared" si="11"/>
        <v>864562.3099999999</v>
      </c>
      <c r="G46" s="41">
        <f t="shared" si="11"/>
        <v>609619.1999999998</v>
      </c>
      <c r="H46" s="41">
        <f t="shared" si="11"/>
        <v>266709.92</v>
      </c>
      <c r="I46" s="41">
        <f t="shared" si="11"/>
        <v>425762.16000000003</v>
      </c>
      <c r="J46" s="41">
        <f t="shared" si="11"/>
        <v>563585.44</v>
      </c>
      <c r="K46" s="41">
        <f t="shared" si="11"/>
        <v>664277.6</v>
      </c>
      <c r="L46" s="42">
        <f>SUM(B46:K46)</f>
        <v>5639486.74</v>
      </c>
      <c r="M46" s="43"/>
    </row>
    <row r="47" spans="1:12" ht="18.75" customHeight="1">
      <c r="A47" s="27" t="s">
        <v>48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49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50</v>
      </c>
      <c r="B52" s="41">
        <f>SUM(B53:B66)</f>
        <v>461997.29</v>
      </c>
      <c r="C52" s="41">
        <f aca="true" t="shared" si="12" ref="C52:J52">SUM(C53:C64)</f>
        <v>349891.19</v>
      </c>
      <c r="D52" s="41">
        <f t="shared" si="12"/>
        <v>1160315.34</v>
      </c>
      <c r="E52" s="41">
        <f t="shared" si="12"/>
        <v>272766.3</v>
      </c>
      <c r="F52" s="41">
        <f t="shared" si="12"/>
        <v>864562.3</v>
      </c>
      <c r="G52" s="41">
        <f t="shared" si="12"/>
        <v>609619.2</v>
      </c>
      <c r="H52" s="41">
        <f t="shared" si="12"/>
        <v>266709.92</v>
      </c>
      <c r="I52" s="41">
        <f t="shared" si="12"/>
        <v>425762.16</v>
      </c>
      <c r="J52" s="41">
        <f t="shared" si="12"/>
        <v>563585.45</v>
      </c>
      <c r="K52" s="41">
        <f>SUM(K53:K66)</f>
        <v>664277.6</v>
      </c>
      <c r="L52" s="47">
        <f>SUM(B52:K52)</f>
        <v>5639486.75</v>
      </c>
      <c r="M52" s="40"/>
    </row>
    <row r="53" spans="1:13" ht="18.75" customHeight="1">
      <c r="A53" s="48" t="s">
        <v>51</v>
      </c>
      <c r="B53" s="49">
        <v>461997.29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461997.29</v>
      </c>
      <c r="M53" s="40"/>
    </row>
    <row r="54" spans="1:12" ht="18.75" customHeight="1">
      <c r="A54" s="48" t="s">
        <v>61</v>
      </c>
      <c r="B54" s="17">
        <v>0</v>
      </c>
      <c r="C54" s="49">
        <v>305490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305490</v>
      </c>
    </row>
    <row r="55" spans="1:12" ht="18.75" customHeight="1">
      <c r="A55" s="48" t="s">
        <v>62</v>
      </c>
      <c r="B55" s="17">
        <v>0</v>
      </c>
      <c r="C55" s="49">
        <v>44401.19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44401.19</v>
      </c>
    </row>
    <row r="56" spans="1:12" ht="18.75" customHeight="1">
      <c r="A56" s="48" t="s">
        <v>52</v>
      </c>
      <c r="B56" s="17">
        <v>0</v>
      </c>
      <c r="C56" s="17">
        <v>0</v>
      </c>
      <c r="D56" s="49">
        <v>1160315.34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1160315.34</v>
      </c>
    </row>
    <row r="57" spans="1:12" ht="18.75" customHeight="1">
      <c r="A57" s="48" t="s">
        <v>53</v>
      </c>
      <c r="B57" s="17">
        <v>0</v>
      </c>
      <c r="C57" s="17">
        <v>0</v>
      </c>
      <c r="D57" s="17">
        <v>0</v>
      </c>
      <c r="E57" s="49">
        <v>272766.3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272766.3</v>
      </c>
    </row>
    <row r="58" spans="1:12" ht="18.75" customHeight="1">
      <c r="A58" s="48" t="s">
        <v>54</v>
      </c>
      <c r="B58" s="17">
        <v>0</v>
      </c>
      <c r="C58" s="17">
        <v>0</v>
      </c>
      <c r="D58" s="17">
        <v>0</v>
      </c>
      <c r="E58" s="17">
        <v>0</v>
      </c>
      <c r="F58" s="49">
        <v>864562.3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864562.3</v>
      </c>
    </row>
    <row r="59" spans="1:12" ht="18.75" customHeight="1">
      <c r="A59" s="48" t="s">
        <v>55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609619.2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609619.2</v>
      </c>
    </row>
    <row r="60" spans="1:12" ht="18.75" customHeight="1">
      <c r="A60" s="48" t="s">
        <v>56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266709.92</v>
      </c>
      <c r="I60" s="17">
        <v>0</v>
      </c>
      <c r="J60" s="17">
        <v>0</v>
      </c>
      <c r="K60" s="17">
        <v>0</v>
      </c>
      <c r="L60" s="47">
        <f t="shared" si="13"/>
        <v>266709.92</v>
      </c>
    </row>
    <row r="61" spans="1:12" ht="18.75" customHeight="1">
      <c r="A61" s="48" t="s">
        <v>57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425762.16</v>
      </c>
      <c r="J61" s="17">
        <v>0</v>
      </c>
      <c r="K61" s="17">
        <v>0</v>
      </c>
      <c r="L61" s="47">
        <f t="shared" si="13"/>
        <v>425762.16</v>
      </c>
    </row>
    <row r="62" spans="1:12" ht="18.75" customHeight="1">
      <c r="A62" s="48" t="s">
        <v>59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563585.45</v>
      </c>
      <c r="K62" s="17">
        <v>0</v>
      </c>
      <c r="L62" s="47">
        <f t="shared" si="13"/>
        <v>563585.45</v>
      </c>
    </row>
    <row r="63" spans="1:12" ht="18.75" customHeight="1">
      <c r="A63" s="48" t="s">
        <v>69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388070.97</v>
      </c>
      <c r="L63" s="47">
        <f t="shared" si="13"/>
        <v>388070.97</v>
      </c>
    </row>
    <row r="64" spans="1:12" ht="18.75" customHeight="1">
      <c r="A64" s="48" t="s">
        <v>70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276206.63</v>
      </c>
      <c r="L64" s="47">
        <f t="shared" si="13"/>
        <v>276206.63</v>
      </c>
    </row>
    <row r="65" spans="1:12" ht="18.75" customHeight="1">
      <c r="A65" s="48" t="s">
        <v>71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72</v>
      </c>
      <c r="B66" s="54">
        <v>0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2">
        <f>SUM(B66:K66)</f>
        <v>0</v>
      </c>
    </row>
    <row r="67" spans="1:11" ht="18" customHeight="1">
      <c r="A67" s="61" t="s">
        <v>75</v>
      </c>
      <c r="H67"/>
      <c r="I67"/>
      <c r="J67"/>
      <c r="K67"/>
    </row>
    <row r="68" spans="1:11" ht="18" customHeight="1">
      <c r="A68" s="61" t="s">
        <v>76</v>
      </c>
      <c r="I68"/>
      <c r="J68"/>
      <c r="K68"/>
    </row>
    <row r="69" spans="1:11" ht="18" customHeight="1">
      <c r="A69" s="53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2020-01-28T20:07:26Z</dcterms:modified>
  <cp:category/>
  <cp:version/>
  <cp:contentType/>
  <cp:contentStatus/>
</cp:coreProperties>
</file>