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<sst xmlns="http://schemas.openxmlformats.org/spreadsheetml/2006/main" count="77" uniqueCount="76">
  <si>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</si>
  <si>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</si>
  <si>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</si>
  <si>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</si>
  <si>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</si>
  <si>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</si>
  <si>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</si>
  <si>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</si>
  <si>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</si>
  <si>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</si>
  <si>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</si>
  <si>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</si>
  <si>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</si>
  <si>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</si>
  <si>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</si>
  <si>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</si>
  <si>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</si>
  <si>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</si>
  <si>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</si>
  <si>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</si>
  <si>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</si>
  <si>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</si>
  <si>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</si>
  <si>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</si>
  <si>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</si>
  <si>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</si>
  <si>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</si>
  <si>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</si>
  <si>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</si>
  <si>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</si>
  <si>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</si>
  <si>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</si>
  <si>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</si>
  <si>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</si>
  <si>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</si>
  <si>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</si>
  <si>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</si>
  <si>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</si>
  <si>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</si>
  <si>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</si>
  <si>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</si>
  <si>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</si>
  <si>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</si>
  <si>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</si>
  <si>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</si>
  <si>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</si>
  <si>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</si>
  <si>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</si>
  <si>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</si>
  <si>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</si>
  <si>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</si>
  <si>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</si>
  <si>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</si>
  <si>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</si>
  <si>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</si>
  <si>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</si>
  <si>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</si>
  <si>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</si>
  <si>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</si>
  <si>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</si>
  <si>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</si>
  <si>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</si>
  <si>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</si>
  <si>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</si>
  <si>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</si>
  <si>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</si>
  <si>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</si>
  <si>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</si>
  <si>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</si>
  <si>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</si>
  <si>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</si>
  <si>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</si>
  <si>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</si>
  <si>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</si>
  <si>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</si>
  <si>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06/01/20 - VENCIMENTO 13/01/20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</si>
</sst>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89788</v>
      </c>
      <c r="C7" s="10">
        <f>C8+C11</f>
        <v>107541</v>
      </c>
      <c r="D7" s="10">
        <f aca="true" t="shared" si="0" ref="D7:K7">D8+D11</f>
        <v>308312</v>
      </c>
      <c r="E7" s="10">
        <f t="shared" si="0"/>
        <v>258142</v>
      </c>
      <c r="F7" s="10">
        <f t="shared" si="0"/>
        <v>244670</v>
      </c>
      <c r="G7" s="10">
        <f t="shared" si="0"/>
        <v>150827</v>
      </c>
      <c r="H7" s="10">
        <f t="shared" si="0"/>
        <v>68712</v>
      </c>
      <c r="I7" s="10">
        <f t="shared" si="0"/>
        <v>121480</v>
      </c>
      <c r="J7" s="10">
        <f t="shared" si="0"/>
        <v>125472</v>
      </c>
      <c r="K7" s="10">
        <f t="shared" si="0"/>
        <v>224870</v>
      </c>
      <c r="L7" s="10">
        <f>SUM(B7:K7)</f>
        <v>1699814</v>
      </c>
      <c r="M7" s="11"/>
    </row>
    <row r="8" spans="1:13" ht="17.25" customHeight="1">
      <c r="A8" s="12" t="s">
        <v>18</v>
      </c>
      <c r="B8" s="13">
        <f>B9+B10</f>
        <v>7415</v>
      </c>
      <c r="C8" s="13">
        <f aca="true" t="shared" si="1" ref="C8:K8">C9+C10</f>
        <v>8499</v>
      </c>
      <c r="D8" s="13">
        <f t="shared" si="1"/>
        <v>24469</v>
      </c>
      <c r="E8" s="13">
        <f t="shared" si="1"/>
        <v>19303</v>
      </c>
      <c r="F8" s="13">
        <f t="shared" si="1"/>
        <v>16738</v>
      </c>
      <c r="G8" s="13">
        <f t="shared" si="1"/>
        <v>12208</v>
      </c>
      <c r="H8" s="13">
        <f t="shared" si="1"/>
        <v>5380</v>
      </c>
      <c r="I8" s="13">
        <f t="shared" si="1"/>
        <v>7403</v>
      </c>
      <c r="J8" s="13">
        <f t="shared" si="1"/>
        <v>9534</v>
      </c>
      <c r="K8" s="13">
        <f t="shared" si="1"/>
        <v>16330</v>
      </c>
      <c r="L8" s="13">
        <f>SUM(B8:K8)</f>
        <v>127279</v>
      </c>
      <c r="M8"/>
    </row>
    <row r="9" spans="1:13" ht="17.25" customHeight="1">
      <c r="A9" s="14" t="s">
        <v>19</v>
      </c>
      <c r="B9" s="15">
        <v>7414</v>
      </c>
      <c r="C9" s="15">
        <v>8499</v>
      </c>
      <c r="D9" s="15">
        <v>24469</v>
      </c>
      <c r="E9" s="15">
        <v>19303</v>
      </c>
      <c r="F9" s="15">
        <v>16738</v>
      </c>
      <c r="G9" s="15">
        <v>12208</v>
      </c>
      <c r="H9" s="15">
        <v>5380</v>
      </c>
      <c r="I9" s="15">
        <v>7403</v>
      </c>
      <c r="J9" s="15">
        <v>9534</v>
      </c>
      <c r="K9" s="15">
        <v>16330</v>
      </c>
      <c r="L9" s="13">
        <f>SUM(B9:K9)</f>
        <v>127278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82373</v>
      </c>
      <c r="C11" s="15">
        <v>99042</v>
      </c>
      <c r="D11" s="15">
        <v>283843</v>
      </c>
      <c r="E11" s="15">
        <v>238839</v>
      </c>
      <c r="F11" s="15">
        <v>227932</v>
      </c>
      <c r="G11" s="15">
        <v>138619</v>
      </c>
      <c r="H11" s="15">
        <v>63332</v>
      </c>
      <c r="I11" s="15">
        <v>114077</v>
      </c>
      <c r="J11" s="15">
        <v>115938</v>
      </c>
      <c r="K11" s="15">
        <v>208540</v>
      </c>
      <c r="L11" s="13">
        <f>SUM(B11:K11)</f>
        <v>1572535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534467.58</v>
      </c>
      <c r="C17" s="25">
        <f aca="true" t="shared" si="2" ref="C17:L17">C18+C19+C20+C21+C22</f>
        <v>350922.66</v>
      </c>
      <c r="D17" s="25">
        <f t="shared" si="2"/>
        <v>1157378.56</v>
      </c>
      <c r="E17" s="25">
        <f t="shared" si="2"/>
        <v>969899.65</v>
      </c>
      <c r="F17" s="25">
        <f t="shared" si="2"/>
        <v>837530.02</v>
      </c>
      <c r="G17" s="25">
        <f t="shared" si="2"/>
        <v>590647.8299999998</v>
      </c>
      <c r="H17" s="25">
        <f t="shared" si="2"/>
        <v>269101.01999999996</v>
      </c>
      <c r="I17" s="25">
        <f t="shared" si="2"/>
        <v>427690.63</v>
      </c>
      <c r="J17" s="25">
        <f t="shared" si="2"/>
        <v>530745.59</v>
      </c>
      <c r="K17" s="25">
        <f t="shared" si="2"/>
        <v>670540.2899999999</v>
      </c>
      <c r="L17" s="25">
        <f t="shared" si="2"/>
        <v>6338923.830000001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516846.66</v>
      </c>
      <c r="C18" s="33">
        <f t="shared" si="3"/>
        <v>333549.17</v>
      </c>
      <c r="D18" s="33">
        <f t="shared" si="3"/>
        <v>1138842.87</v>
      </c>
      <c r="E18" s="33">
        <f t="shared" si="3"/>
        <v>964315.26</v>
      </c>
      <c r="F18" s="33">
        <f t="shared" si="3"/>
        <v>809074.76</v>
      </c>
      <c r="G18" s="33">
        <f t="shared" si="3"/>
        <v>548060.07</v>
      </c>
      <c r="H18" s="33">
        <f t="shared" si="3"/>
        <v>275095.36</v>
      </c>
      <c r="I18" s="33">
        <f t="shared" si="3"/>
        <v>403957.44</v>
      </c>
      <c r="J18" s="33">
        <f t="shared" si="3"/>
        <v>449239.95</v>
      </c>
      <c r="K18" s="33">
        <f t="shared" si="3"/>
        <v>657362.47</v>
      </c>
      <c r="L18" s="33">
        <f>SUM(B18:K18)</f>
        <v>6096344.010000001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13990.35</v>
      </c>
      <c r="C19" s="33">
        <f t="shared" si="4"/>
        <v>12285.1</v>
      </c>
      <c r="D19" s="33">
        <f t="shared" si="4"/>
        <v>-423.21</v>
      </c>
      <c r="E19" s="33">
        <f t="shared" si="4"/>
        <v>-6143.61</v>
      </c>
      <c r="F19" s="33">
        <f t="shared" si="4"/>
        <v>16928.66</v>
      </c>
      <c r="G19" s="33">
        <f t="shared" si="4"/>
        <v>24911.82</v>
      </c>
      <c r="H19" s="33">
        <f t="shared" si="4"/>
        <v>-13826.91</v>
      </c>
      <c r="I19" s="33">
        <f t="shared" si="4"/>
        <v>38993.8</v>
      </c>
      <c r="J19" s="33">
        <f t="shared" si="4"/>
        <v>69547.93</v>
      </c>
      <c r="K19" s="33">
        <f t="shared" si="4"/>
        <v>-4068.37</v>
      </c>
      <c r="L19" s="33">
        <f>SUM(B19:K19)</f>
        <v>152195.56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-112107.51999999999</v>
      </c>
      <c r="C25" s="33">
        <f t="shared" si="5"/>
        <v>-37395.6</v>
      </c>
      <c r="D25" s="33">
        <f t="shared" si="5"/>
        <v>-107663.6</v>
      </c>
      <c r="E25" s="33">
        <f t="shared" si="5"/>
        <v>-89377.54999999997</v>
      </c>
      <c r="F25" s="33">
        <f t="shared" si="5"/>
        <v>-73647.2</v>
      </c>
      <c r="G25" s="33">
        <f t="shared" si="5"/>
        <v>-53715.2</v>
      </c>
      <c r="H25" s="33">
        <f t="shared" si="5"/>
        <v>-31310.25</v>
      </c>
      <c r="I25" s="33">
        <f t="shared" si="5"/>
        <v>-45901.56</v>
      </c>
      <c r="J25" s="33">
        <f t="shared" si="5"/>
        <v>-41949.6</v>
      </c>
      <c r="K25" s="33">
        <f t="shared" si="5"/>
        <v>-71852</v>
      </c>
      <c r="L25" s="33">
        <f aca="true" t="shared" si="6" ref="L25:L31">SUM(B25:K25)</f>
        <v>-664920.08</v>
      </c>
      <c r="M25"/>
    </row>
    <row r="26" spans="1:13" ht="18.75" customHeight="1">
      <c r="A26" s="27" t="s">
        <v>31</v>
      </c>
      <c r="B26" s="33">
        <f>B27+B28+B29+B30</f>
        <v>-32621.6</v>
      </c>
      <c r="C26" s="33">
        <f aca="true" t="shared" si="7" ref="C26:K26">C27+C28+C29+C30</f>
        <v>-37395.6</v>
      </c>
      <c r="D26" s="33">
        <f t="shared" si="7"/>
        <v>-107663.6</v>
      </c>
      <c r="E26" s="33">
        <f t="shared" si="7"/>
        <v>-84933.2</v>
      </c>
      <c r="F26" s="33">
        <f t="shared" si="7"/>
        <v>-73647.2</v>
      </c>
      <c r="G26" s="33">
        <f t="shared" si="7"/>
        <v>-53715.2</v>
      </c>
      <c r="H26" s="33">
        <f t="shared" si="7"/>
        <v>-23672</v>
      </c>
      <c r="I26" s="33">
        <f t="shared" si="7"/>
        <v>-45901.56</v>
      </c>
      <c r="J26" s="33">
        <f t="shared" si="7"/>
        <v>-41949.6</v>
      </c>
      <c r="K26" s="33">
        <f t="shared" si="7"/>
        <v>-71852</v>
      </c>
      <c r="L26" s="33">
        <f t="shared" si="6"/>
        <v>-573351.56</v>
      </c>
      <c r="M26"/>
    </row>
    <row r="27" spans="1:13" s="36" customFormat="1" ht="18.75" customHeight="1">
      <c r="A27" s="34" t="s">
        <v>60</v>
      </c>
      <c r="B27" s="33">
        <f>-ROUND((B9)*$E$3,2)</f>
        <v>-32621.6</v>
      </c>
      <c r="C27" s="33">
        <f aca="true" t="shared" si="8" ref="C27:K27">-ROUND((C9)*$E$3,2)</f>
        <v>-37395.6</v>
      </c>
      <c r="D27" s="33">
        <f t="shared" si="8"/>
        <v>-107663.6</v>
      </c>
      <c r="E27" s="33">
        <f t="shared" si="8"/>
        <v>-84933.2</v>
      </c>
      <c r="F27" s="33">
        <f t="shared" si="8"/>
        <v>-73647.2</v>
      </c>
      <c r="G27" s="33">
        <f t="shared" si="8"/>
        <v>-53715.2</v>
      </c>
      <c r="H27" s="33">
        <f t="shared" si="8"/>
        <v>-23672</v>
      </c>
      <c r="I27" s="33">
        <f t="shared" si="8"/>
        <v>-32573.2</v>
      </c>
      <c r="J27" s="33">
        <f t="shared" si="8"/>
        <v>-41949.6</v>
      </c>
      <c r="K27" s="33">
        <f t="shared" si="8"/>
        <v>-71852</v>
      </c>
      <c r="L27" s="33">
        <f t="shared" si="6"/>
        <v>-560023.2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-13328.36</v>
      </c>
      <c r="J30" s="17">
        <v>0</v>
      </c>
      <c r="K30" s="17">
        <v>0</v>
      </c>
      <c r="L30" s="33">
        <f t="shared" si="6"/>
        <v>-13328.36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-4444.349999999977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-91568.51999999997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700000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422360.05999999994</v>
      </c>
      <c r="C46" s="41">
        <f t="shared" si="11"/>
        <v>313527.06</v>
      </c>
      <c r="D46" s="41">
        <f t="shared" si="11"/>
        <v>1049714.96</v>
      </c>
      <c r="E46" s="41">
        <f t="shared" si="11"/>
        <v>880522.1000000001</v>
      </c>
      <c r="F46" s="41">
        <f t="shared" si="11"/>
        <v>763882.8200000001</v>
      </c>
      <c r="G46" s="41">
        <f t="shared" si="11"/>
        <v>536932.6299999999</v>
      </c>
      <c r="H46" s="41">
        <f t="shared" si="11"/>
        <v>237790.76999999996</v>
      </c>
      <c r="I46" s="41">
        <f t="shared" si="11"/>
        <v>381789.07</v>
      </c>
      <c r="J46" s="41">
        <f t="shared" si="11"/>
        <v>488795.99</v>
      </c>
      <c r="K46" s="41">
        <f t="shared" si="11"/>
        <v>598688.2899999999</v>
      </c>
      <c r="L46" s="42">
        <f>SUM(B46:K46)</f>
        <v>5674003.75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422360.06</v>
      </c>
      <c r="C52" s="41">
        <f aca="true" t="shared" si="12" ref="C52:J52">SUM(C53:C64)</f>
        <v>313527.06</v>
      </c>
      <c r="D52" s="41">
        <f t="shared" si="12"/>
        <v>1049714.95</v>
      </c>
      <c r="E52" s="41">
        <f t="shared" si="12"/>
        <v>880522.1</v>
      </c>
      <c r="F52" s="41">
        <f t="shared" si="12"/>
        <v>763882.82</v>
      </c>
      <c r="G52" s="41">
        <f t="shared" si="12"/>
        <v>536932.63</v>
      </c>
      <c r="H52" s="41">
        <f t="shared" si="12"/>
        <v>237790.77</v>
      </c>
      <c r="I52" s="41">
        <f t="shared" si="12"/>
        <v>381789.07</v>
      </c>
      <c r="J52" s="41">
        <f t="shared" si="12"/>
        <v>488795.99</v>
      </c>
      <c r="K52" s="41">
        <f>SUM(K53:K66)</f>
        <v>598688.29</v>
      </c>
      <c r="L52" s="47">
        <f>SUM(B52:K52)</f>
        <v>5674003.74</v>
      </c>
      <c r="M52" s="40"/>
    </row>
    <row r="53" spans="1:13" ht="18.75" customHeight="1">
      <c r="A53" s="48" t="s">
        <v>52</v>
      </c>
      <c r="B53" s="49">
        <v>422360.06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422360.06</v>
      </c>
      <c r="M53" s="40"/>
    </row>
    <row r="54" spans="1:12" ht="18.75" customHeight="1">
      <c r="A54" s="48" t="s">
        <v>63</v>
      </c>
      <c r="B54" s="17">
        <v>0</v>
      </c>
      <c r="C54" s="49">
        <v>273740.48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273740.48</v>
      </c>
    </row>
    <row r="55" spans="1:12" ht="18.75" customHeight="1">
      <c r="A55" s="48" t="s">
        <v>64</v>
      </c>
      <c r="B55" s="17">
        <v>0</v>
      </c>
      <c r="C55" s="49">
        <v>39786.58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39786.58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1049714.95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1049714.95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880522.1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880522.1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763882.82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763882.82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536932.63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536932.63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237790.77</v>
      </c>
      <c r="I60" s="17">
        <v>0</v>
      </c>
      <c r="J60" s="17">
        <v>0</v>
      </c>
      <c r="K60" s="17">
        <v>0</v>
      </c>
      <c r="L60" s="47">
        <f t="shared" si="13"/>
        <v>237790.77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381789.07</v>
      </c>
      <c r="J61" s="17">
        <v>0</v>
      </c>
      <c r="K61" s="17">
        <v>0</v>
      </c>
      <c r="L61" s="47">
        <f t="shared" si="13"/>
        <v>381789.07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488795.99</v>
      </c>
      <c r="K62" s="17">
        <v>0</v>
      </c>
      <c r="L62" s="47">
        <f t="shared" si="13"/>
        <v>488795.99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345083.93</v>
      </c>
      <c r="L63" s="47">
        <f t="shared" si="13"/>
        <v>345083.93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253604.36</v>
      </c>
      <c r="L64" s="47">
        <f t="shared" si="13"/>
        <v>253604.36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2020-01-10T20:15:26Z</dcterms:modified>
  <cp:category/>
  <cp:version/>
  <cp:contentType/>
  <cp:contentStatus/>
</cp:coreProperties>
</file>