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<sst xmlns="http://schemas.openxmlformats.org/spreadsheetml/2006/main" count="77" uniqueCount="76">
  <si>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</si>
  <si>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</si>
  <si>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</si>
  <si>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</si>
  <si>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</si>
  <si>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</si>
  <si>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</si>
  <si>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</si>
  <si>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</si>
  <si>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</si>
  <si>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</si>
  <si>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</si>
  <si>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</si>
  <si>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</si>
  <si>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</si>
  <si>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</si>
  <si>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</si>
  <si>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</si>
  <si>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</si>
  <si>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</si>
  <si>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</si>
  <si>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</si>
  <si>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</si>
  <si>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</si>
  <si>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</si>
  <si>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</si>
  <si>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</si>
  <si>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</si>
  <si>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</si>
  <si>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</si>
  <si>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</si>
  <si>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</si>
  <si>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</si>
  <si>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</si>
  <si>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</si>
  <si>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</si>
  <si>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</si>
  <si>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</si>
  <si>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</si>
  <si>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</si>
  <si>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</si>
  <si>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</si>
  <si>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</si>
  <si>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</si>
  <si>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</si>
  <si>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</si>
  <si>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</si>
  <si>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</si>
  <si>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</si>
  <si>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</si>
  <si>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</si>
  <si>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</si>
  <si>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</si>
  <si>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</si>
  <si>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</si>
  <si>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</si>
  <si>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</si>
  <si>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</si>
  <si>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</si>
  <si>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</si>
  <si>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</si>
  <si>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</si>
  <si>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</si>
  <si>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</si>
  <si>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</si>
  <si>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</si>
  <si>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</si>
  <si>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</si>
  <si>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</si>
  <si>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</si>
  <si>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</si>
  <si>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</si>
  <si>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</si>
  <si>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</si>
  <si>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</si>
  <si>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05/01/20 - VENCIMENTO 10/01/20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</si>
</sst>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20064</v>
      </c>
      <c r="C7" s="10">
        <f>C8+C11</f>
        <v>30672</v>
      </c>
      <c r="D7" s="10">
        <f aca="true" t="shared" si="0" ref="D7:K7">D8+D11</f>
        <v>98179</v>
      </c>
      <c r="E7" s="10">
        <f t="shared" si="0"/>
        <v>80219</v>
      </c>
      <c r="F7" s="10">
        <f t="shared" si="0"/>
        <v>80989</v>
      </c>
      <c r="G7" s="10">
        <f t="shared" si="0"/>
        <v>42478</v>
      </c>
      <c r="H7" s="10">
        <f t="shared" si="0"/>
        <v>20908</v>
      </c>
      <c r="I7" s="10">
        <f t="shared" si="0"/>
        <v>40020</v>
      </c>
      <c r="J7" s="10">
        <f t="shared" si="0"/>
        <v>25670</v>
      </c>
      <c r="K7" s="10">
        <f t="shared" si="0"/>
        <v>70491</v>
      </c>
      <c r="L7" s="10">
        <f>SUM(B7:K7)</f>
        <v>509690</v>
      </c>
      <c r="M7" s="11"/>
    </row>
    <row r="8" spans="1:13" ht="17.25" customHeight="1">
      <c r="A8" s="12" t="s">
        <v>18</v>
      </c>
      <c r="B8" s="13">
        <f>B9+B10</f>
        <v>1927</v>
      </c>
      <c r="C8" s="13">
        <f aca="true" t="shared" si="1" ref="C8:K8">C9+C10</f>
        <v>2928</v>
      </c>
      <c r="D8" s="13">
        <f t="shared" si="1"/>
        <v>8910</v>
      </c>
      <c r="E8" s="13">
        <f t="shared" si="1"/>
        <v>6873</v>
      </c>
      <c r="F8" s="13">
        <f t="shared" si="1"/>
        <v>7033</v>
      </c>
      <c r="G8" s="13">
        <f t="shared" si="1"/>
        <v>3852</v>
      </c>
      <c r="H8" s="13">
        <f t="shared" si="1"/>
        <v>1868</v>
      </c>
      <c r="I8" s="13">
        <f t="shared" si="1"/>
        <v>2917</v>
      </c>
      <c r="J8" s="13">
        <f t="shared" si="1"/>
        <v>1862</v>
      </c>
      <c r="K8" s="13">
        <f t="shared" si="1"/>
        <v>4895</v>
      </c>
      <c r="L8" s="13">
        <f>SUM(B8:K8)</f>
        <v>43065</v>
      </c>
      <c r="M8"/>
    </row>
    <row r="9" spans="1:13" ht="17.25" customHeight="1">
      <c r="A9" s="14" t="s">
        <v>19</v>
      </c>
      <c r="B9" s="15">
        <v>1927</v>
      </c>
      <c r="C9" s="15">
        <v>2928</v>
      </c>
      <c r="D9" s="15">
        <v>8910</v>
      </c>
      <c r="E9" s="15">
        <v>6873</v>
      </c>
      <c r="F9" s="15">
        <v>7033</v>
      </c>
      <c r="G9" s="15">
        <v>3852</v>
      </c>
      <c r="H9" s="15">
        <v>1868</v>
      </c>
      <c r="I9" s="15">
        <v>2917</v>
      </c>
      <c r="J9" s="15">
        <v>1862</v>
      </c>
      <c r="K9" s="15">
        <v>4895</v>
      </c>
      <c r="L9" s="13">
        <f>SUM(B9:K9)</f>
        <v>43065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18137</v>
      </c>
      <c r="C11" s="15">
        <v>27744</v>
      </c>
      <c r="D11" s="15">
        <v>89269</v>
      </c>
      <c r="E11" s="15">
        <v>73346</v>
      </c>
      <c r="F11" s="15">
        <v>73956</v>
      </c>
      <c r="G11" s="15">
        <v>38626</v>
      </c>
      <c r="H11" s="15">
        <v>19040</v>
      </c>
      <c r="I11" s="15">
        <v>37103</v>
      </c>
      <c r="J11" s="15">
        <v>23808</v>
      </c>
      <c r="K11" s="15">
        <v>65596</v>
      </c>
      <c r="L11" s="13">
        <f>SUM(B11:K11)</f>
        <v>466625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122251.25</v>
      </c>
      <c r="C17" s="25">
        <f aca="true" t="shared" si="2" ref="C17:L17">C18+C19+C20+C21+C22</f>
        <v>103724.53</v>
      </c>
      <c r="D17" s="25">
        <f t="shared" si="2"/>
        <v>381477.72000000003</v>
      </c>
      <c r="E17" s="25">
        <f t="shared" si="2"/>
        <v>309484.94</v>
      </c>
      <c r="F17" s="25">
        <f t="shared" si="2"/>
        <v>284944.63999999996</v>
      </c>
      <c r="G17" s="25">
        <f t="shared" si="2"/>
        <v>179044.26</v>
      </c>
      <c r="H17" s="25">
        <f t="shared" si="2"/>
        <v>87332.52000000002</v>
      </c>
      <c r="I17" s="25">
        <f t="shared" si="2"/>
        <v>130663.90000000001</v>
      </c>
      <c r="J17" s="25">
        <f t="shared" si="2"/>
        <v>118095.22</v>
      </c>
      <c r="K17" s="25">
        <f t="shared" si="2"/>
        <v>222037.2</v>
      </c>
      <c r="L17" s="25">
        <f t="shared" si="2"/>
        <v>1939056.1800000004</v>
      </c>
      <c r="M17"/>
    </row>
    <row r="18" spans="1:13" ht="17.25" customHeight="1">
      <c r="A18" s="26" t="s">
        <v>25</v>
      </c>
      <c r="B18" s="33">
        <f aca="true" t="shared" si="3" ref="B18:K18">ROUND(B13*B7,2)</f>
        <v>115494.4</v>
      </c>
      <c r="C18" s="33">
        <f t="shared" si="3"/>
        <v>95132.28</v>
      </c>
      <c r="D18" s="33">
        <f t="shared" si="3"/>
        <v>362653.59</v>
      </c>
      <c r="E18" s="33">
        <f t="shared" si="3"/>
        <v>299666.1</v>
      </c>
      <c r="F18" s="33">
        <f t="shared" si="3"/>
        <v>267814.43</v>
      </c>
      <c r="G18" s="33">
        <f t="shared" si="3"/>
        <v>154352.31</v>
      </c>
      <c r="H18" s="33">
        <f t="shared" si="3"/>
        <v>83707.27</v>
      </c>
      <c r="I18" s="33">
        <f t="shared" si="3"/>
        <v>133078.51</v>
      </c>
      <c r="J18" s="33">
        <f t="shared" si="3"/>
        <v>91908.87</v>
      </c>
      <c r="K18" s="33">
        <f t="shared" si="3"/>
        <v>206066.34</v>
      </c>
      <c r="L18" s="33">
        <f>SUM(B18:K18)</f>
        <v>1809874.1000000003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3126.28</v>
      </c>
      <c r="C19" s="33">
        <f t="shared" si="4"/>
        <v>3503.86</v>
      </c>
      <c r="D19" s="33">
        <f t="shared" si="4"/>
        <v>-134.77</v>
      </c>
      <c r="E19" s="33">
        <f t="shared" si="4"/>
        <v>-1909.16</v>
      </c>
      <c r="F19" s="33">
        <f t="shared" si="4"/>
        <v>5603.61</v>
      </c>
      <c r="G19" s="33">
        <f t="shared" si="4"/>
        <v>7016.01</v>
      </c>
      <c r="H19" s="33">
        <f t="shared" si="4"/>
        <v>-4207.32</v>
      </c>
      <c r="I19" s="33">
        <f t="shared" si="4"/>
        <v>12846</v>
      </c>
      <c r="J19" s="33">
        <f t="shared" si="4"/>
        <v>14228.64</v>
      </c>
      <c r="K19" s="33">
        <f t="shared" si="4"/>
        <v>-1275.33</v>
      </c>
      <c r="L19" s="33">
        <f>SUM(B19:K19)</f>
        <v>38797.82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-27964.719999999998</v>
      </c>
      <c r="C25" s="33">
        <f t="shared" si="5"/>
        <v>-12883.2</v>
      </c>
      <c r="D25" s="33">
        <f t="shared" si="5"/>
        <v>-39204</v>
      </c>
      <c r="E25" s="33">
        <f t="shared" si="5"/>
        <v>-34685.55</v>
      </c>
      <c r="F25" s="33">
        <f t="shared" si="5"/>
        <v>-30945.2</v>
      </c>
      <c r="G25" s="33">
        <f t="shared" si="5"/>
        <v>-16948.8</v>
      </c>
      <c r="H25" s="33">
        <f t="shared" si="5"/>
        <v>-15857.45</v>
      </c>
      <c r="I25" s="33">
        <f t="shared" si="5"/>
        <v>-12834.8</v>
      </c>
      <c r="J25" s="33">
        <f t="shared" si="5"/>
        <v>-8192.8</v>
      </c>
      <c r="K25" s="33">
        <f t="shared" si="5"/>
        <v>-21538</v>
      </c>
      <c r="L25" s="33">
        <f aca="true" t="shared" si="6" ref="L25:L31">SUM(B25:K25)</f>
        <v>-221054.52</v>
      </c>
      <c r="M25"/>
    </row>
    <row r="26" spans="1:13" ht="18.75" customHeight="1">
      <c r="A26" s="27" t="s">
        <v>31</v>
      </c>
      <c r="B26" s="33">
        <f>B27+B28+B29+B30</f>
        <v>-8478.8</v>
      </c>
      <c r="C26" s="33">
        <f aca="true" t="shared" si="7" ref="C26:K26">C27+C28+C29+C30</f>
        <v>-12883.2</v>
      </c>
      <c r="D26" s="33">
        <f t="shared" si="7"/>
        <v>-39204</v>
      </c>
      <c r="E26" s="33">
        <f t="shared" si="7"/>
        <v>-30241.2</v>
      </c>
      <c r="F26" s="33">
        <f t="shared" si="7"/>
        <v>-30945.2</v>
      </c>
      <c r="G26" s="33">
        <f t="shared" si="7"/>
        <v>-16948.8</v>
      </c>
      <c r="H26" s="33">
        <f t="shared" si="7"/>
        <v>-8219.2</v>
      </c>
      <c r="I26" s="33">
        <f t="shared" si="7"/>
        <v>-12834.8</v>
      </c>
      <c r="J26" s="33">
        <f t="shared" si="7"/>
        <v>-8192.8</v>
      </c>
      <c r="K26" s="33">
        <f t="shared" si="7"/>
        <v>-21538</v>
      </c>
      <c r="L26" s="33">
        <f t="shared" si="6"/>
        <v>-189485.99999999997</v>
      </c>
      <c r="M26"/>
    </row>
    <row r="27" spans="1:13" s="36" customFormat="1" ht="18.75" customHeight="1">
      <c r="A27" s="34" t="s">
        <v>60</v>
      </c>
      <c r="B27" s="33">
        <f>-ROUND((B9)*$E$3,2)</f>
        <v>-8478.8</v>
      </c>
      <c r="C27" s="33">
        <f aca="true" t="shared" si="8" ref="C27:K27">-ROUND((C9)*$E$3,2)</f>
        <v>-12883.2</v>
      </c>
      <c r="D27" s="33">
        <f t="shared" si="8"/>
        <v>-39204</v>
      </c>
      <c r="E27" s="33">
        <f t="shared" si="8"/>
        <v>-30241.2</v>
      </c>
      <c r="F27" s="33">
        <f t="shared" si="8"/>
        <v>-30945.2</v>
      </c>
      <c r="G27" s="33">
        <f t="shared" si="8"/>
        <v>-16948.8</v>
      </c>
      <c r="H27" s="33">
        <f t="shared" si="8"/>
        <v>-8219.2</v>
      </c>
      <c r="I27" s="33">
        <f t="shared" si="8"/>
        <v>-12834.8</v>
      </c>
      <c r="J27" s="33">
        <f t="shared" si="8"/>
        <v>-8192.8</v>
      </c>
      <c r="K27" s="33">
        <f t="shared" si="8"/>
        <v>-21538</v>
      </c>
      <c r="L27" s="33">
        <f t="shared" si="6"/>
        <v>-189485.99999999997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94286.53</v>
      </c>
      <c r="C46" s="41">
        <f t="shared" si="11"/>
        <v>90841.33</v>
      </c>
      <c r="D46" s="41">
        <f t="shared" si="11"/>
        <v>342273.72000000003</v>
      </c>
      <c r="E46" s="41">
        <f t="shared" si="11"/>
        <v>274799.39</v>
      </c>
      <c r="F46" s="41">
        <f t="shared" si="11"/>
        <v>253999.43999999994</v>
      </c>
      <c r="G46" s="41">
        <f t="shared" si="11"/>
        <v>162095.46000000002</v>
      </c>
      <c r="H46" s="41">
        <f t="shared" si="11"/>
        <v>71475.07000000002</v>
      </c>
      <c r="I46" s="41">
        <f t="shared" si="11"/>
        <v>117829.1</v>
      </c>
      <c r="J46" s="41">
        <f t="shared" si="11"/>
        <v>109902.42</v>
      </c>
      <c r="K46" s="41">
        <f t="shared" si="11"/>
        <v>200499.2</v>
      </c>
      <c r="L46" s="42">
        <f>SUM(B46:K46)</f>
        <v>1718001.6600000001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94286.53</v>
      </c>
      <c r="C52" s="41">
        <f aca="true" t="shared" si="12" ref="C52:J52">SUM(C53:C64)</f>
        <v>90841.33</v>
      </c>
      <c r="D52" s="41">
        <f t="shared" si="12"/>
        <v>342273.72</v>
      </c>
      <c r="E52" s="41">
        <f t="shared" si="12"/>
        <v>274799.39</v>
      </c>
      <c r="F52" s="41">
        <f t="shared" si="12"/>
        <v>253999.43</v>
      </c>
      <c r="G52" s="41">
        <f t="shared" si="12"/>
        <v>162095.46</v>
      </c>
      <c r="H52" s="41">
        <f t="shared" si="12"/>
        <v>71475.07</v>
      </c>
      <c r="I52" s="41">
        <f t="shared" si="12"/>
        <v>117829.09</v>
      </c>
      <c r="J52" s="41">
        <f t="shared" si="12"/>
        <v>109902.42</v>
      </c>
      <c r="K52" s="41">
        <f>SUM(K53:K66)</f>
        <v>200499.2</v>
      </c>
      <c r="L52" s="47">
        <f>SUM(B52:K52)</f>
        <v>1718001.64</v>
      </c>
      <c r="M52" s="40"/>
    </row>
    <row r="53" spans="1:13" ht="18.75" customHeight="1">
      <c r="A53" s="48" t="s">
        <v>52</v>
      </c>
      <c r="B53" s="49">
        <v>94286.53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94286.53</v>
      </c>
      <c r="M53" s="40"/>
    </row>
    <row r="54" spans="1:12" ht="18.75" customHeight="1">
      <c r="A54" s="48" t="s">
        <v>63</v>
      </c>
      <c r="B54" s="17">
        <v>0</v>
      </c>
      <c r="C54" s="49">
        <v>79104.63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79104.63</v>
      </c>
    </row>
    <row r="55" spans="1:12" ht="18.75" customHeight="1">
      <c r="A55" s="48" t="s">
        <v>64</v>
      </c>
      <c r="B55" s="17">
        <v>0</v>
      </c>
      <c r="C55" s="49">
        <v>11736.7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11736.7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342273.72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342273.72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274799.39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274799.39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253999.43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253999.43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162095.46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162095.46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71475.07</v>
      </c>
      <c r="I60" s="17">
        <v>0</v>
      </c>
      <c r="J60" s="17">
        <v>0</v>
      </c>
      <c r="K60" s="17">
        <v>0</v>
      </c>
      <c r="L60" s="47">
        <f t="shared" si="13"/>
        <v>71475.07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117829.09</v>
      </c>
      <c r="J61" s="17">
        <v>0</v>
      </c>
      <c r="K61" s="17">
        <v>0</v>
      </c>
      <c r="L61" s="47">
        <f t="shared" si="13"/>
        <v>117829.09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109902.42</v>
      </c>
      <c r="K62" s="17">
        <v>0</v>
      </c>
      <c r="L62" s="47">
        <f t="shared" si="13"/>
        <v>109902.42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83006.67</v>
      </c>
      <c r="L63" s="47">
        <f t="shared" si="13"/>
        <v>83006.67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117492.53</v>
      </c>
      <c r="L64" s="47">
        <f t="shared" si="13"/>
        <v>117492.53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2020-01-10T11:52:54Z</dcterms:modified>
  <cp:category/>
  <cp:version/>
  <cp:contentType/>
  <cp:contentStatus/>
</cp:coreProperties>
</file>