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<sst xmlns="http://schemas.openxmlformats.org/spreadsheetml/2006/main" count="77" uniqueCount="76">
  <si>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</si>
  <si>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</si>
  <si>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</si>
  <si>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</si>
  <si>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</si>
  <si>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</si>
  <si>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</si>
  <si>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</si>
  <si>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</si>
  <si>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</si>
  <si>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</si>
  <si>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</si>
  <si>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</si>
  <si>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</si>
  <si>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</si>
  <si>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</si>
  <si>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</si>
  <si>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</si>
  <si>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</si>
  <si>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</si>
  <si>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</si>
  <si>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</si>
  <si>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</si>
  <si>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</si>
  <si>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</si>
  <si>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</si>
  <si>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</si>
  <si>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</si>
  <si>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</si>
  <si>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</si>
  <si>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</si>
  <si>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</si>
  <si>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</si>
  <si>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</si>
  <si>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</si>
  <si>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</si>
  <si>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</si>
  <si>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</si>
  <si>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</si>
  <si>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</si>
  <si>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</si>
  <si>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</si>
  <si>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</si>
  <si>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</si>
  <si>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</si>
  <si>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</si>
  <si>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</si>
  <si>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</si>
  <si>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</si>
  <si>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</si>
  <si>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</si>
  <si>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</si>
  <si>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</si>
  <si>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</si>
  <si>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</si>
  <si>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</si>
  <si>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</si>
  <si>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</si>
  <si>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</si>
  <si>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</si>
  <si>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</si>
  <si>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</si>
  <si>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</si>
  <si>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</si>
  <si>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</si>
  <si>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</si>
  <si>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</si>
  <si>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</si>
  <si>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</si>
  <si>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</si>
  <si>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</si>
  <si>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</si>
  <si>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</si>
  <si>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</si>
  <si>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</si>
  <si>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02/01/20 - VENCIMENTO 09/01/20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</si>
</sst>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57173</v>
      </c>
      <c r="C7" s="10">
        <f>C8+C11</f>
        <v>77535</v>
      </c>
      <c r="D7" s="10">
        <f aca="true" t="shared" si="0" ref="D7:K7">D8+D11</f>
        <v>210776</v>
      </c>
      <c r="E7" s="10">
        <f t="shared" si="0"/>
        <v>174251</v>
      </c>
      <c r="F7" s="10">
        <f t="shared" si="0"/>
        <v>169718</v>
      </c>
      <c r="G7" s="10">
        <f t="shared" si="0"/>
        <v>104778</v>
      </c>
      <c r="H7" s="10">
        <f t="shared" si="0"/>
        <v>48938</v>
      </c>
      <c r="I7" s="10">
        <f t="shared" si="0"/>
        <v>92775</v>
      </c>
      <c r="J7" s="10">
        <f t="shared" si="0"/>
        <v>81661</v>
      </c>
      <c r="K7" s="10">
        <f t="shared" si="0"/>
        <v>165530</v>
      </c>
      <c r="L7" s="10">
        <f>SUM(B7:K7)</f>
        <v>1183135</v>
      </c>
      <c r="M7" s="11"/>
    </row>
    <row r="8" spans="1:13" ht="17.25" customHeight="1">
      <c r="A8" s="12" t="s">
        <v>18</v>
      </c>
      <c r="B8" s="13">
        <f>B9+B10</f>
        <v>4581</v>
      </c>
      <c r="C8" s="13">
        <f aca="true" t="shared" si="1" ref="C8:K8">C9+C10</f>
        <v>6374</v>
      </c>
      <c r="D8" s="13">
        <f t="shared" si="1"/>
        <v>17124</v>
      </c>
      <c r="E8" s="13">
        <f t="shared" si="1"/>
        <v>12800</v>
      </c>
      <c r="F8" s="13">
        <f t="shared" si="1"/>
        <v>11834</v>
      </c>
      <c r="G8" s="13">
        <f t="shared" si="1"/>
        <v>8319</v>
      </c>
      <c r="H8" s="13">
        <f t="shared" si="1"/>
        <v>3900</v>
      </c>
      <c r="I8" s="13">
        <f t="shared" si="1"/>
        <v>5825</v>
      </c>
      <c r="J8" s="13">
        <f t="shared" si="1"/>
        <v>5772</v>
      </c>
      <c r="K8" s="13">
        <f t="shared" si="1"/>
        <v>11490</v>
      </c>
      <c r="L8" s="13">
        <f>SUM(B8:K8)</f>
        <v>88019</v>
      </c>
      <c r="M8"/>
    </row>
    <row r="9" spans="1:13" ht="17.25" customHeight="1">
      <c r="A9" s="14" t="s">
        <v>19</v>
      </c>
      <c r="B9" s="15">
        <v>4577</v>
      </c>
      <c r="C9" s="15">
        <v>6374</v>
      </c>
      <c r="D9" s="15">
        <v>17124</v>
      </c>
      <c r="E9" s="15">
        <v>12800</v>
      </c>
      <c r="F9" s="15">
        <v>11834</v>
      </c>
      <c r="G9" s="15">
        <v>8319</v>
      </c>
      <c r="H9" s="15">
        <v>3900</v>
      </c>
      <c r="I9" s="15">
        <v>5825</v>
      </c>
      <c r="J9" s="15">
        <v>5772</v>
      </c>
      <c r="K9" s="15">
        <v>11490</v>
      </c>
      <c r="L9" s="13">
        <f>SUM(B9:K9)</f>
        <v>88015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52592</v>
      </c>
      <c r="C11" s="15">
        <v>71161</v>
      </c>
      <c r="D11" s="15">
        <v>193652</v>
      </c>
      <c r="E11" s="15">
        <v>161451</v>
      </c>
      <c r="F11" s="15">
        <v>157884</v>
      </c>
      <c r="G11" s="15">
        <v>96459</v>
      </c>
      <c r="H11" s="15">
        <v>45038</v>
      </c>
      <c r="I11" s="15">
        <v>86950</v>
      </c>
      <c r="J11" s="15">
        <v>75889</v>
      </c>
      <c r="K11" s="15">
        <v>154040</v>
      </c>
      <c r="L11" s="13">
        <f>SUM(B11:K11)</f>
        <v>1095116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341643.94</v>
      </c>
      <c r="C17" s="25">
        <f aca="true" t="shared" si="2" ref="C17:L17">C18+C19+C20+C21+C22</f>
        <v>254428.27000000002</v>
      </c>
      <c r="D17" s="25">
        <f t="shared" si="2"/>
        <v>797233.9600000001</v>
      </c>
      <c r="E17" s="25">
        <f t="shared" si="2"/>
        <v>658512.98</v>
      </c>
      <c r="F17" s="25">
        <f t="shared" si="2"/>
        <v>584492.83</v>
      </c>
      <c r="G17" s="25">
        <f t="shared" si="2"/>
        <v>415713.75</v>
      </c>
      <c r="H17" s="25">
        <f t="shared" si="2"/>
        <v>193912.95999999996</v>
      </c>
      <c r="I17" s="25">
        <f t="shared" si="2"/>
        <v>323023.9</v>
      </c>
      <c r="J17" s="25">
        <f t="shared" si="2"/>
        <v>349600.66</v>
      </c>
      <c r="K17" s="25">
        <f t="shared" si="2"/>
        <v>498145.25</v>
      </c>
      <c r="L17" s="25">
        <f t="shared" si="2"/>
        <v>4416708.500000001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329104.94</v>
      </c>
      <c r="C18" s="33">
        <f t="shared" si="3"/>
        <v>240482.56</v>
      </c>
      <c r="D18" s="33">
        <f t="shared" si="3"/>
        <v>778564.39</v>
      </c>
      <c r="E18" s="33">
        <f t="shared" si="3"/>
        <v>650932.04</v>
      </c>
      <c r="F18" s="33">
        <f t="shared" si="3"/>
        <v>561223.48</v>
      </c>
      <c r="G18" s="33">
        <f t="shared" si="3"/>
        <v>380731.82</v>
      </c>
      <c r="H18" s="33">
        <f t="shared" si="3"/>
        <v>195928.18</v>
      </c>
      <c r="I18" s="33">
        <f t="shared" si="3"/>
        <v>308504.71</v>
      </c>
      <c r="J18" s="33">
        <f t="shared" si="3"/>
        <v>292379.04</v>
      </c>
      <c r="K18" s="33">
        <f t="shared" si="3"/>
        <v>483893.85</v>
      </c>
      <c r="L18" s="33">
        <f>SUM(B18:K18)</f>
        <v>4221745.01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8908.43</v>
      </c>
      <c r="C19" s="33">
        <f t="shared" si="4"/>
        <v>8857.32</v>
      </c>
      <c r="D19" s="33">
        <f t="shared" si="4"/>
        <v>-289.33</v>
      </c>
      <c r="E19" s="33">
        <f t="shared" si="4"/>
        <v>-4147.06</v>
      </c>
      <c r="F19" s="33">
        <f t="shared" si="4"/>
        <v>11742.75</v>
      </c>
      <c r="G19" s="33">
        <f t="shared" si="4"/>
        <v>17305.99</v>
      </c>
      <c r="H19" s="33">
        <f t="shared" si="4"/>
        <v>-9847.79</v>
      </c>
      <c r="I19" s="33">
        <f t="shared" si="4"/>
        <v>29779.8</v>
      </c>
      <c r="J19" s="33">
        <f t="shared" si="4"/>
        <v>45263.91</v>
      </c>
      <c r="K19" s="33">
        <f t="shared" si="4"/>
        <v>-2994.79</v>
      </c>
      <c r="L19" s="33">
        <f>SUM(B19:K19)</f>
        <v>104579.23000000001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-99624.72</v>
      </c>
      <c r="C25" s="33">
        <f t="shared" si="5"/>
        <v>-28045.6</v>
      </c>
      <c r="D25" s="33">
        <f t="shared" si="5"/>
        <v>-75345.6</v>
      </c>
      <c r="E25" s="33">
        <f t="shared" si="5"/>
        <v>-60764.34999999998</v>
      </c>
      <c r="F25" s="33">
        <f t="shared" si="5"/>
        <v>-52069.6</v>
      </c>
      <c r="G25" s="33">
        <f t="shared" si="5"/>
        <v>-36603.6</v>
      </c>
      <c r="H25" s="33">
        <f t="shared" si="5"/>
        <v>-24798.25</v>
      </c>
      <c r="I25" s="33">
        <f t="shared" si="5"/>
        <v>-39084.99</v>
      </c>
      <c r="J25" s="33">
        <f t="shared" si="5"/>
        <v>-25396.8</v>
      </c>
      <c r="K25" s="33">
        <f t="shared" si="5"/>
        <v>-50556</v>
      </c>
      <c r="L25" s="33">
        <f aca="true" t="shared" si="6" ref="L25:L31">SUM(B25:K25)</f>
        <v>-492289.50999999995</v>
      </c>
      <c r="M25"/>
    </row>
    <row r="26" spans="1:13" ht="18.75" customHeight="1">
      <c r="A26" s="27" t="s">
        <v>31</v>
      </c>
      <c r="B26" s="33">
        <f>B27+B28+B29+B30</f>
        <v>-20138.8</v>
      </c>
      <c r="C26" s="33">
        <f aca="true" t="shared" si="7" ref="C26:K26">C27+C28+C29+C30</f>
        <v>-28045.6</v>
      </c>
      <c r="D26" s="33">
        <f t="shared" si="7"/>
        <v>-75345.6</v>
      </c>
      <c r="E26" s="33">
        <f t="shared" si="7"/>
        <v>-56320</v>
      </c>
      <c r="F26" s="33">
        <f t="shared" si="7"/>
        <v>-52069.6</v>
      </c>
      <c r="G26" s="33">
        <f t="shared" si="7"/>
        <v>-36603.6</v>
      </c>
      <c r="H26" s="33">
        <f t="shared" si="7"/>
        <v>-17160</v>
      </c>
      <c r="I26" s="33">
        <f t="shared" si="7"/>
        <v>-39084.99</v>
      </c>
      <c r="J26" s="33">
        <f t="shared" si="7"/>
        <v>-25396.8</v>
      </c>
      <c r="K26" s="33">
        <f t="shared" si="7"/>
        <v>-50556</v>
      </c>
      <c r="L26" s="33">
        <f t="shared" si="6"/>
        <v>-400720.99</v>
      </c>
      <c r="M26"/>
    </row>
    <row r="27" spans="1:13" s="36" customFormat="1" ht="18.75" customHeight="1">
      <c r="A27" s="34" t="s">
        <v>60</v>
      </c>
      <c r="B27" s="33">
        <f>-ROUND((B9)*$E$3,2)</f>
        <v>-20138.8</v>
      </c>
      <c r="C27" s="33">
        <f aca="true" t="shared" si="8" ref="C27:K27">-ROUND((C9)*$E$3,2)</f>
        <v>-28045.6</v>
      </c>
      <c r="D27" s="33">
        <f t="shared" si="8"/>
        <v>-75345.6</v>
      </c>
      <c r="E27" s="33">
        <f t="shared" si="8"/>
        <v>-56320</v>
      </c>
      <c r="F27" s="33">
        <f t="shared" si="8"/>
        <v>-52069.6</v>
      </c>
      <c r="G27" s="33">
        <f t="shared" si="8"/>
        <v>-36603.6</v>
      </c>
      <c r="H27" s="33">
        <f t="shared" si="8"/>
        <v>-17160</v>
      </c>
      <c r="I27" s="33">
        <f t="shared" si="8"/>
        <v>-25630</v>
      </c>
      <c r="J27" s="33">
        <f t="shared" si="8"/>
        <v>-25396.8</v>
      </c>
      <c r="K27" s="33">
        <f t="shared" si="8"/>
        <v>-50556</v>
      </c>
      <c r="L27" s="33">
        <f t="shared" si="6"/>
        <v>-387266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-13454.99</v>
      </c>
      <c r="J30" s="17">
        <v>0</v>
      </c>
      <c r="K30" s="17">
        <v>0</v>
      </c>
      <c r="L30" s="33">
        <f t="shared" si="6"/>
        <v>-13454.99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242019.22</v>
      </c>
      <c r="C46" s="41">
        <f t="shared" si="11"/>
        <v>226382.67</v>
      </c>
      <c r="D46" s="41">
        <f t="shared" si="11"/>
        <v>721888.3600000001</v>
      </c>
      <c r="E46" s="41">
        <f t="shared" si="11"/>
        <v>597748.63</v>
      </c>
      <c r="F46" s="41">
        <f t="shared" si="11"/>
        <v>532423.23</v>
      </c>
      <c r="G46" s="41">
        <f t="shared" si="11"/>
        <v>379110.15</v>
      </c>
      <c r="H46" s="41">
        <f t="shared" si="11"/>
        <v>169114.70999999996</v>
      </c>
      <c r="I46" s="41">
        <f t="shared" si="11"/>
        <v>283938.91000000003</v>
      </c>
      <c r="J46" s="41">
        <f t="shared" si="11"/>
        <v>324203.86</v>
      </c>
      <c r="K46" s="41">
        <f t="shared" si="11"/>
        <v>447589.25</v>
      </c>
      <c r="L46" s="42">
        <f>SUM(B46:K46)</f>
        <v>3924418.9899999998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242019.22</v>
      </c>
      <c r="C52" s="41">
        <f aca="true" t="shared" si="12" ref="C52:J52">SUM(C53:C64)</f>
        <v>226382.66999999998</v>
      </c>
      <c r="D52" s="41">
        <f t="shared" si="12"/>
        <v>721888.36</v>
      </c>
      <c r="E52" s="41">
        <f t="shared" si="12"/>
        <v>597748.63</v>
      </c>
      <c r="F52" s="41">
        <f t="shared" si="12"/>
        <v>532423.23</v>
      </c>
      <c r="G52" s="41">
        <f t="shared" si="12"/>
        <v>379110.15</v>
      </c>
      <c r="H52" s="41">
        <f t="shared" si="12"/>
        <v>169114.7</v>
      </c>
      <c r="I52" s="41">
        <f t="shared" si="12"/>
        <v>283938.91</v>
      </c>
      <c r="J52" s="41">
        <f t="shared" si="12"/>
        <v>324203.87</v>
      </c>
      <c r="K52" s="41">
        <f>SUM(K53:K66)</f>
        <v>447589.26</v>
      </c>
      <c r="L52" s="47">
        <f>SUM(B52:K52)</f>
        <v>3924419</v>
      </c>
      <c r="M52" s="40"/>
    </row>
    <row r="53" spans="1:13" ht="18.75" customHeight="1">
      <c r="A53" s="48" t="s">
        <v>52</v>
      </c>
      <c r="B53" s="49">
        <v>242019.22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242019.22</v>
      </c>
      <c r="M53" s="40"/>
    </row>
    <row r="54" spans="1:12" ht="18.75" customHeight="1">
      <c r="A54" s="48" t="s">
        <v>63</v>
      </c>
      <c r="B54" s="17">
        <v>0</v>
      </c>
      <c r="C54" s="49">
        <v>197654.71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197654.71</v>
      </c>
    </row>
    <row r="55" spans="1:12" ht="18.75" customHeight="1">
      <c r="A55" s="48" t="s">
        <v>64</v>
      </c>
      <c r="B55" s="17">
        <v>0</v>
      </c>
      <c r="C55" s="49">
        <v>28727.96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28727.96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721888.36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721888.36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597748.63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597748.63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532423.23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532423.23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379110.15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379110.15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169114.7</v>
      </c>
      <c r="I60" s="17">
        <v>0</v>
      </c>
      <c r="J60" s="17">
        <v>0</v>
      </c>
      <c r="K60" s="17">
        <v>0</v>
      </c>
      <c r="L60" s="47">
        <f t="shared" si="13"/>
        <v>169114.7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283938.91</v>
      </c>
      <c r="J61" s="17">
        <v>0</v>
      </c>
      <c r="K61" s="17">
        <v>0</v>
      </c>
      <c r="L61" s="47">
        <f t="shared" si="13"/>
        <v>283938.91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324203.87</v>
      </c>
      <c r="K62" s="17">
        <v>0</v>
      </c>
      <c r="L62" s="47">
        <f t="shared" si="13"/>
        <v>324203.87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237714.66</v>
      </c>
      <c r="L63" s="47">
        <f t="shared" si="13"/>
        <v>237714.66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209874.6</v>
      </c>
      <c r="L64" s="47">
        <f t="shared" si="13"/>
        <v>209874.6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2020-01-08T19:25:45Z</dcterms:modified>
  <cp:category/>
  <cp:version/>
  <cp:contentType/>
  <cp:contentStatus/>
</cp:coreProperties>
</file>