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<sst xmlns="http://schemas.openxmlformats.org/spreadsheetml/2006/main" count="77" uniqueCount="76">
  <si>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</si>
  <si>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</si>
  <si>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</si>
  <si>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</si>
  <si>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</si>
  <si>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</si>
  <si>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</si>
  <si>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</si>
  <si>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</si>
  <si>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</si>
  <si>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</si>
  <si>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</si>
  <si>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</si>
  <si>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</si>
  <si>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</si>
  <si>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</si>
  <si>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</si>
  <si>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</si>
  <si>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</si>
  <si>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</si>
  <si>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</si>
  <si>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</si>
  <si>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</si>
  <si>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</si>
  <si>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</si>
  <si>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</si>
  <si>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</si>
  <si>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</si>
  <si>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</si>
  <si>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</si>
  <si>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</si>
  <si>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</si>
  <si>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</si>
  <si>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</si>
  <si>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</si>
  <si>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</si>
  <si>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</si>
  <si>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</si>
  <si>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</si>
  <si>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</si>
  <si>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</si>
  <si>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</si>
  <si>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</si>
  <si>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</si>
  <si>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</si>
  <si>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</si>
  <si>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</si>
  <si>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</si>
  <si>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</si>
  <si>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</si>
  <si>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</si>
  <si>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</si>
  <si>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</si>
  <si>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</si>
  <si>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</si>
  <si>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</si>
  <si>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</si>
  <si>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</si>
  <si>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</si>
  <si>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</si>
  <si>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</si>
  <si>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</si>
  <si>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</si>
  <si>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</si>
  <si>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</si>
  <si>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</si>
  <si>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</si>
  <si>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</si>
  <si>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</si>
  <si>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</si>
  <si>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</si>
  <si>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</si>
  <si>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</si>
  <si>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</si>
  <si>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</si>
  <si>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01/01/20 - VENCIMENTO 08/01/20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</si>
</sst>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10645</v>
      </c>
      <c r="C7" s="10">
        <f>C8+C11</f>
        <v>19194</v>
      </c>
      <c r="D7" s="10">
        <f aca="true" t="shared" si="0" ref="D7:K7">D8+D11</f>
        <v>55567</v>
      </c>
      <c r="E7" s="10">
        <f t="shared" si="0"/>
        <v>55220</v>
      </c>
      <c r="F7" s="10">
        <f t="shared" si="0"/>
        <v>56898</v>
      </c>
      <c r="G7" s="10">
        <f t="shared" si="0"/>
        <v>25298</v>
      </c>
      <c r="H7" s="10">
        <f t="shared" si="0"/>
        <v>13870</v>
      </c>
      <c r="I7" s="10">
        <f t="shared" si="0"/>
        <v>24420</v>
      </c>
      <c r="J7" s="10">
        <f t="shared" si="0"/>
        <v>14304</v>
      </c>
      <c r="K7" s="10">
        <f t="shared" si="0"/>
        <v>46997</v>
      </c>
      <c r="L7" s="10">
        <f>SUM(B7:K7)</f>
        <v>322413</v>
      </c>
      <c r="M7" s="11"/>
    </row>
    <row r="8" spans="1:13" ht="17.25" customHeight="1">
      <c r="A8" s="12" t="s">
        <v>18</v>
      </c>
      <c r="B8" s="13">
        <f>B9+B10</f>
        <v>1335</v>
      </c>
      <c r="C8" s="13">
        <f aca="true" t="shared" si="1" ref="C8:K8">C9+C10</f>
        <v>2634</v>
      </c>
      <c r="D8" s="13">
        <f t="shared" si="1"/>
        <v>7571</v>
      </c>
      <c r="E8" s="13">
        <f t="shared" si="1"/>
        <v>6701</v>
      </c>
      <c r="F8" s="13">
        <f t="shared" si="1"/>
        <v>7494</v>
      </c>
      <c r="G8" s="13">
        <f t="shared" si="1"/>
        <v>3025</v>
      </c>
      <c r="H8" s="13">
        <f t="shared" si="1"/>
        <v>1913</v>
      </c>
      <c r="I8" s="13">
        <f t="shared" si="1"/>
        <v>2787</v>
      </c>
      <c r="J8" s="13">
        <f t="shared" si="1"/>
        <v>1195</v>
      </c>
      <c r="K8" s="13">
        <f t="shared" si="1"/>
        <v>4771</v>
      </c>
      <c r="L8" s="13">
        <f>SUM(B8:K8)</f>
        <v>39426</v>
      </c>
      <c r="M8"/>
    </row>
    <row r="9" spans="1:13" ht="17.25" customHeight="1">
      <c r="A9" s="14" t="s">
        <v>19</v>
      </c>
      <c r="B9" s="15">
        <v>1333</v>
      </c>
      <c r="C9" s="15">
        <v>2634</v>
      </c>
      <c r="D9" s="15">
        <v>7571</v>
      </c>
      <c r="E9" s="15">
        <v>6701</v>
      </c>
      <c r="F9" s="15">
        <v>7494</v>
      </c>
      <c r="G9" s="15">
        <v>3025</v>
      </c>
      <c r="H9" s="15">
        <v>1913</v>
      </c>
      <c r="I9" s="15">
        <v>2787</v>
      </c>
      <c r="J9" s="15">
        <v>1195</v>
      </c>
      <c r="K9" s="15">
        <v>4771</v>
      </c>
      <c r="L9" s="13">
        <f>SUM(B9:K9)</f>
        <v>39424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9310</v>
      </c>
      <c r="C11" s="15">
        <v>16560</v>
      </c>
      <c r="D11" s="15">
        <v>47996</v>
      </c>
      <c r="E11" s="15">
        <v>48519</v>
      </c>
      <c r="F11" s="15">
        <v>49404</v>
      </c>
      <c r="G11" s="15">
        <v>22273</v>
      </c>
      <c r="H11" s="15">
        <v>11957</v>
      </c>
      <c r="I11" s="15">
        <v>21633</v>
      </c>
      <c r="J11" s="15">
        <v>13109</v>
      </c>
      <c r="K11" s="15">
        <v>42226</v>
      </c>
      <c r="L11" s="13">
        <f>SUM(B11:K11)</f>
        <v>282987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66565.03</v>
      </c>
      <c r="C17" s="25">
        <f aca="true" t="shared" si="2" ref="C17:L17">C18+C19+C20+C21+C22</f>
        <v>66813.15000000001</v>
      </c>
      <c r="D17" s="25">
        <f t="shared" si="2"/>
        <v>224136</v>
      </c>
      <c r="E17" s="25">
        <f t="shared" si="2"/>
        <v>216693.62999999998</v>
      </c>
      <c r="F17" s="25">
        <f t="shared" si="2"/>
        <v>203613.67</v>
      </c>
      <c r="G17" s="25">
        <f t="shared" si="2"/>
        <v>113779.7</v>
      </c>
      <c r="H17" s="25">
        <f t="shared" si="2"/>
        <v>60571.44</v>
      </c>
      <c r="I17" s="25">
        <f t="shared" si="2"/>
        <v>73781.78</v>
      </c>
      <c r="J17" s="25">
        <f t="shared" si="2"/>
        <v>71100.32</v>
      </c>
      <c r="K17" s="25">
        <f t="shared" si="2"/>
        <v>153782.25</v>
      </c>
      <c r="L17" s="25">
        <f t="shared" si="2"/>
        <v>1250836.97</v>
      </c>
      <c r="M17"/>
    </row>
    <row r="18" spans="1:13" ht="17.25" customHeight="1">
      <c r="A18" s="26" t="s">
        <v>25</v>
      </c>
      <c r="B18" s="33">
        <f aca="true" t="shared" si="3" ref="B18:K18">ROUND(B13*B7,2)</f>
        <v>61275.81</v>
      </c>
      <c r="C18" s="33">
        <f t="shared" si="3"/>
        <v>59532.11</v>
      </c>
      <c r="D18" s="33">
        <f t="shared" si="3"/>
        <v>205253.38</v>
      </c>
      <c r="E18" s="33">
        <f t="shared" si="3"/>
        <v>206279.83</v>
      </c>
      <c r="F18" s="33">
        <f t="shared" si="3"/>
        <v>188150.31</v>
      </c>
      <c r="G18" s="33">
        <f t="shared" si="3"/>
        <v>91925.34</v>
      </c>
      <c r="H18" s="33">
        <f t="shared" si="3"/>
        <v>55529.93</v>
      </c>
      <c r="I18" s="33">
        <f t="shared" si="3"/>
        <v>81203.83</v>
      </c>
      <c r="J18" s="33">
        <f t="shared" si="3"/>
        <v>51214.04</v>
      </c>
      <c r="K18" s="33">
        <f t="shared" si="3"/>
        <v>137386.33</v>
      </c>
      <c r="L18" s="33">
        <f>SUM(B18:K18)</f>
        <v>1137750.91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1658.65</v>
      </c>
      <c r="C19" s="33">
        <f t="shared" si="4"/>
        <v>2192.65</v>
      </c>
      <c r="D19" s="33">
        <f t="shared" si="4"/>
        <v>-76.28</v>
      </c>
      <c r="E19" s="33">
        <f t="shared" si="4"/>
        <v>-1314.2</v>
      </c>
      <c r="F19" s="33">
        <f t="shared" si="4"/>
        <v>3936.76</v>
      </c>
      <c r="G19" s="33">
        <f t="shared" si="4"/>
        <v>4178.42</v>
      </c>
      <c r="H19" s="33">
        <f t="shared" si="4"/>
        <v>-2791.06</v>
      </c>
      <c r="I19" s="33">
        <f t="shared" si="4"/>
        <v>7838.56</v>
      </c>
      <c r="J19" s="33">
        <f t="shared" si="4"/>
        <v>7928.57</v>
      </c>
      <c r="K19" s="33">
        <f t="shared" si="4"/>
        <v>-850.27</v>
      </c>
      <c r="L19" s="33">
        <f>SUM(B19:K19)</f>
        <v>22701.8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-25351.12</v>
      </c>
      <c r="C25" s="33">
        <f t="shared" si="5"/>
        <v>-11589.6</v>
      </c>
      <c r="D25" s="33">
        <f t="shared" si="5"/>
        <v>-33312.4</v>
      </c>
      <c r="E25" s="33">
        <f t="shared" si="5"/>
        <v>-33928.75</v>
      </c>
      <c r="F25" s="33">
        <f t="shared" si="5"/>
        <v>-32973.6</v>
      </c>
      <c r="G25" s="33">
        <f t="shared" si="5"/>
        <v>-13310</v>
      </c>
      <c r="H25" s="33">
        <f t="shared" si="5"/>
        <v>-16055.45</v>
      </c>
      <c r="I25" s="33">
        <f t="shared" si="5"/>
        <v>-12262.8</v>
      </c>
      <c r="J25" s="33">
        <f t="shared" si="5"/>
        <v>-5258</v>
      </c>
      <c r="K25" s="33">
        <f t="shared" si="5"/>
        <v>-20992.4</v>
      </c>
      <c r="L25" s="33">
        <f aca="true" t="shared" si="6" ref="L25:L31">SUM(B25:K25)</f>
        <v>-205034.12</v>
      </c>
      <c r="M25"/>
    </row>
    <row r="26" spans="1:13" ht="18.75" customHeight="1">
      <c r="A26" s="27" t="s">
        <v>31</v>
      </c>
      <c r="B26" s="33">
        <f>B27+B28+B29+B30</f>
        <v>-5865.2</v>
      </c>
      <c r="C26" s="33">
        <f aca="true" t="shared" si="7" ref="C26:K26">C27+C28+C29+C30</f>
        <v>-11589.6</v>
      </c>
      <c r="D26" s="33">
        <f t="shared" si="7"/>
        <v>-33312.4</v>
      </c>
      <c r="E26" s="33">
        <f t="shared" si="7"/>
        <v>-29484.4</v>
      </c>
      <c r="F26" s="33">
        <f t="shared" si="7"/>
        <v>-32973.6</v>
      </c>
      <c r="G26" s="33">
        <f t="shared" si="7"/>
        <v>-13310</v>
      </c>
      <c r="H26" s="33">
        <f t="shared" si="7"/>
        <v>-8417.2</v>
      </c>
      <c r="I26" s="33">
        <f t="shared" si="7"/>
        <v>-12262.8</v>
      </c>
      <c r="J26" s="33">
        <f t="shared" si="7"/>
        <v>-5258</v>
      </c>
      <c r="K26" s="33">
        <f t="shared" si="7"/>
        <v>-20992.4</v>
      </c>
      <c r="L26" s="33">
        <f t="shared" si="6"/>
        <v>-173465.6</v>
      </c>
      <c r="M26"/>
    </row>
    <row r="27" spans="1:13" s="36" customFormat="1" ht="18.75" customHeight="1">
      <c r="A27" s="34" t="s">
        <v>60</v>
      </c>
      <c r="B27" s="33">
        <f>-ROUND((B9)*$E$3,2)</f>
        <v>-5865.2</v>
      </c>
      <c r="C27" s="33">
        <f aca="true" t="shared" si="8" ref="C27:K27">-ROUND((C9)*$E$3,2)</f>
        <v>-11589.6</v>
      </c>
      <c r="D27" s="33">
        <f t="shared" si="8"/>
        <v>-33312.4</v>
      </c>
      <c r="E27" s="33">
        <f t="shared" si="8"/>
        <v>-29484.4</v>
      </c>
      <c r="F27" s="33">
        <f t="shared" si="8"/>
        <v>-32973.6</v>
      </c>
      <c r="G27" s="33">
        <f t="shared" si="8"/>
        <v>-13310</v>
      </c>
      <c r="H27" s="33">
        <f t="shared" si="8"/>
        <v>-8417.2</v>
      </c>
      <c r="I27" s="33">
        <f t="shared" si="8"/>
        <v>-12262.8</v>
      </c>
      <c r="J27" s="33">
        <f t="shared" si="8"/>
        <v>-5258</v>
      </c>
      <c r="K27" s="33">
        <f t="shared" si="8"/>
        <v>-20992.4</v>
      </c>
      <c r="L27" s="33">
        <f t="shared" si="6"/>
        <v>-173465.6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41213.91</v>
      </c>
      <c r="C46" s="41">
        <f t="shared" si="11"/>
        <v>55223.55000000001</v>
      </c>
      <c r="D46" s="41">
        <f t="shared" si="11"/>
        <v>190823.6</v>
      </c>
      <c r="E46" s="41">
        <f t="shared" si="11"/>
        <v>182764.87999999998</v>
      </c>
      <c r="F46" s="41">
        <f t="shared" si="11"/>
        <v>170640.07</v>
      </c>
      <c r="G46" s="41">
        <f t="shared" si="11"/>
        <v>100469.7</v>
      </c>
      <c r="H46" s="41">
        <f t="shared" si="11"/>
        <v>44515.990000000005</v>
      </c>
      <c r="I46" s="41">
        <f t="shared" si="11"/>
        <v>61518.979999999996</v>
      </c>
      <c r="J46" s="41">
        <f t="shared" si="11"/>
        <v>65842.32</v>
      </c>
      <c r="K46" s="41">
        <f t="shared" si="11"/>
        <v>132789.85</v>
      </c>
      <c r="L46" s="42">
        <f>SUM(B46:K46)</f>
        <v>1045802.85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41213.92</v>
      </c>
      <c r="C52" s="41">
        <f aca="true" t="shared" si="12" ref="C52:J52">SUM(C53:C64)</f>
        <v>55223.55</v>
      </c>
      <c r="D52" s="41">
        <f t="shared" si="12"/>
        <v>190823.61</v>
      </c>
      <c r="E52" s="41">
        <f t="shared" si="12"/>
        <v>182764.89</v>
      </c>
      <c r="F52" s="41">
        <f t="shared" si="12"/>
        <v>170640.07</v>
      </c>
      <c r="G52" s="41">
        <f t="shared" si="12"/>
        <v>100469.71</v>
      </c>
      <c r="H52" s="41">
        <f t="shared" si="12"/>
        <v>44515.99</v>
      </c>
      <c r="I52" s="41">
        <f t="shared" si="12"/>
        <v>61518.98</v>
      </c>
      <c r="J52" s="41">
        <f t="shared" si="12"/>
        <v>65842.33</v>
      </c>
      <c r="K52" s="41">
        <f>SUM(K53:K66)</f>
        <v>132789.85</v>
      </c>
      <c r="L52" s="47">
        <f>SUM(B52:K52)</f>
        <v>1045802.8999999999</v>
      </c>
      <c r="M52" s="40"/>
    </row>
    <row r="53" spans="1:13" ht="18.75" customHeight="1">
      <c r="A53" s="48" t="s">
        <v>52</v>
      </c>
      <c r="B53" s="49">
        <v>41213.92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41213.92</v>
      </c>
      <c r="M53" s="40"/>
    </row>
    <row r="54" spans="1:12" ht="18.75" customHeight="1">
      <c r="A54" s="48" t="s">
        <v>63</v>
      </c>
      <c r="B54" s="17">
        <v>0</v>
      </c>
      <c r="C54" s="49">
        <v>48066.58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48066.58</v>
      </c>
    </row>
    <row r="55" spans="1:12" ht="18.75" customHeight="1">
      <c r="A55" s="48" t="s">
        <v>64</v>
      </c>
      <c r="B55" s="17">
        <v>0</v>
      </c>
      <c r="C55" s="49">
        <v>7156.97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7156.97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190823.61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190823.61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182764.89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182764.89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170640.07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170640.07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100469.71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100469.71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44515.99</v>
      </c>
      <c r="I60" s="17">
        <v>0</v>
      </c>
      <c r="J60" s="17">
        <v>0</v>
      </c>
      <c r="K60" s="17">
        <v>0</v>
      </c>
      <c r="L60" s="47">
        <f t="shared" si="13"/>
        <v>44515.99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61518.98</v>
      </c>
      <c r="J61" s="17">
        <v>0</v>
      </c>
      <c r="K61" s="17">
        <v>0</v>
      </c>
      <c r="L61" s="47">
        <f t="shared" si="13"/>
        <v>61518.98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65842.33</v>
      </c>
      <c r="K62" s="17">
        <v>0</v>
      </c>
      <c r="L62" s="47">
        <f t="shared" si="13"/>
        <v>65842.33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44511.16</v>
      </c>
      <c r="L63" s="47">
        <f t="shared" si="13"/>
        <v>44511.16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88278.69</v>
      </c>
      <c r="L64" s="47">
        <f t="shared" si="13"/>
        <v>88278.69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2020-01-07T22:22:16Z</dcterms:modified>
  <cp:category/>
  <cp:version/>
  <cp:contentType/>
  <cp:contentStatus/>
</cp:coreProperties>
</file>