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<sst xmlns="http://schemas.openxmlformats.org/spreadsheetml/2006/main" count="77" uniqueCount="74">
  <si>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</si>
  <si>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</si>
  <si>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</si>
  <si>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</si>
  <si>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</si>
  <si>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</si>
  <si>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</si>
  <si>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</si>
  <si>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</si>
  <si>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</si>
  <si>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</si>
  <si>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</si>
  <si>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</si>
  <si>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</si>
  <si>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</si>
  <si>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</si>
  <si>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</si>
  <si>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</si>
  <si>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</si>
  <si>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</si>
  <si>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</si>
  <si>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</si>
  <si>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</si>
  <si>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</si>
  <si>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</si>
  <si>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</si>
  <si>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</si>
  <si>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</si>
  <si>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</si>
  <si>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</si>
  <si>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</si>
  <si>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</si>
  <si>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</si>
  <si>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</si>
  <si>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</si>
  <si>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</si>
  <si>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</si>
  <si>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</si>
  <si>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</si>
  <si>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</si>
  <si>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</si>
  <si>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</si>
  <si>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</si>
  <si>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</si>
  <si>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</si>
  <si>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</si>
  <si>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</si>
  <si>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</si>
  <si>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</si>
  <si>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</si>
  <si>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</si>
  <si>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</si>
  <si>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</si>
  <si>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</si>
  <si>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</si>
  <si>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</si>
  <si>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</si>
  <si>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</si>
  <si>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</si>
  <si>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</si>
  <si>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</si>
  <si>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</si>
  <si>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</si>
  <si>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</si>
  <si>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</si>
  <si>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</si>
  <si>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</si>
  <si>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</si>
  <si>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</si>
  <si>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</si>
  <si>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</si>
  <si>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</si>
  <si>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</si>
  <si>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28/02/20 - VENCIMENTO 06/03/20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</si>
</sst>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62</xdr:row>
      <xdr:rowOff>0</xdr:rowOff>
    </xdr:from>
    <xdr:to>
      <xdr:col>4</xdr:col>
      <xdr:colOff>914400</xdr:colOff>
      <xdr:row>63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497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914400</xdr:colOff>
      <xdr:row>63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97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435171</v>
      </c>
      <c r="C7" s="9">
        <f t="shared" si="0"/>
        <v>318117</v>
      </c>
      <c r="D7" s="9">
        <f t="shared" si="0"/>
        <v>313652</v>
      </c>
      <c r="E7" s="9">
        <f t="shared" si="0"/>
        <v>67328</v>
      </c>
      <c r="F7" s="9">
        <f t="shared" si="0"/>
        <v>283759</v>
      </c>
      <c r="G7" s="9">
        <f t="shared" si="0"/>
        <v>473517</v>
      </c>
      <c r="H7" s="9">
        <f t="shared" si="0"/>
        <v>55550</v>
      </c>
      <c r="I7" s="9">
        <f t="shared" si="0"/>
        <v>307212</v>
      </c>
      <c r="J7" s="9">
        <f t="shared" si="0"/>
        <v>274372</v>
      </c>
      <c r="K7" s="9">
        <f t="shared" si="0"/>
        <v>412324</v>
      </c>
      <c r="L7" s="9">
        <f t="shared" si="0"/>
        <v>325166</v>
      </c>
      <c r="M7" s="9">
        <f t="shared" si="0"/>
        <v>138643</v>
      </c>
      <c r="N7" s="9">
        <f t="shared" si="0"/>
        <v>92688</v>
      </c>
      <c r="O7" s="9">
        <f t="shared" si="0"/>
        <v>3497499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17907</v>
      </c>
      <c r="C8" s="11">
        <f t="shared" si="1"/>
        <v>18089</v>
      </c>
      <c r="D8" s="11">
        <f t="shared" si="1"/>
        <v>11723</v>
      </c>
      <c r="E8" s="11">
        <f t="shared" si="1"/>
        <v>2569</v>
      </c>
      <c r="F8" s="11">
        <f t="shared" si="1"/>
        <v>10508</v>
      </c>
      <c r="G8" s="11">
        <f t="shared" si="1"/>
        <v>20158</v>
      </c>
      <c r="H8" s="11">
        <f t="shared" si="1"/>
        <v>2831</v>
      </c>
      <c r="I8" s="11">
        <f t="shared" si="1"/>
        <v>16918</v>
      </c>
      <c r="J8" s="11">
        <f t="shared" si="1"/>
        <v>13750</v>
      </c>
      <c r="K8" s="11">
        <f t="shared" si="1"/>
        <v>13160</v>
      </c>
      <c r="L8" s="11">
        <f t="shared" si="1"/>
        <v>11159</v>
      </c>
      <c r="M8" s="11">
        <f t="shared" si="1"/>
        <v>7150</v>
      </c>
      <c r="N8" s="11">
        <f t="shared" si="1"/>
        <v>6003</v>
      </c>
      <c r="O8" s="11">
        <f t="shared" si="1"/>
        <v>151925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17907</v>
      </c>
      <c r="C9" s="11">
        <v>18089</v>
      </c>
      <c r="D9" s="11">
        <v>11723</v>
      </c>
      <c r="E9" s="11">
        <v>2569</v>
      </c>
      <c r="F9" s="11">
        <v>10508</v>
      </c>
      <c r="G9" s="11">
        <v>20158</v>
      </c>
      <c r="H9" s="11">
        <v>2822</v>
      </c>
      <c r="I9" s="11">
        <v>16918</v>
      </c>
      <c r="J9" s="11">
        <v>13750</v>
      </c>
      <c r="K9" s="11">
        <v>13155</v>
      </c>
      <c r="L9" s="11">
        <v>11159</v>
      </c>
      <c r="M9" s="11">
        <v>7147</v>
      </c>
      <c r="N9" s="11">
        <v>6003</v>
      </c>
      <c r="O9" s="11">
        <f>SUM(B9:N9)</f>
        <v>151908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5</v>
      </c>
      <c r="L10" s="13">
        <v>0</v>
      </c>
      <c r="M10" s="13">
        <v>3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417264</v>
      </c>
      <c r="C11" s="13">
        <v>300028</v>
      </c>
      <c r="D11" s="13">
        <v>301929</v>
      </c>
      <c r="E11" s="13">
        <v>64759</v>
      </c>
      <c r="F11" s="13">
        <v>273251</v>
      </c>
      <c r="G11" s="13">
        <v>453359</v>
      </c>
      <c r="H11" s="13">
        <v>52719</v>
      </c>
      <c r="I11" s="13">
        <v>290294</v>
      </c>
      <c r="J11" s="13">
        <v>260622</v>
      </c>
      <c r="K11" s="13">
        <v>399164</v>
      </c>
      <c r="L11" s="13">
        <v>314007</v>
      </c>
      <c r="M11" s="13">
        <v>131493</v>
      </c>
      <c r="N11" s="13">
        <v>86685</v>
      </c>
      <c r="O11" s="11">
        <f>SUM(B11:N11)</f>
        <v>3345574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1032597.2999999999</v>
      </c>
      <c r="C17" s="24">
        <f aca="true" t="shared" si="2" ref="C17:O17">C18+C19+C20+C21+C22+C23</f>
        <v>809809.63</v>
      </c>
      <c r="D17" s="24">
        <f t="shared" si="2"/>
        <v>632497.5399999999</v>
      </c>
      <c r="E17" s="24">
        <f t="shared" si="2"/>
        <v>212503.91999999998</v>
      </c>
      <c r="F17" s="24">
        <f t="shared" si="2"/>
        <v>672323.52</v>
      </c>
      <c r="G17" s="24">
        <f t="shared" si="2"/>
        <v>970110.84</v>
      </c>
      <c r="H17" s="24">
        <f t="shared" si="2"/>
        <v>177499.08000000002</v>
      </c>
      <c r="I17" s="24">
        <f t="shared" si="2"/>
        <v>742083.9400000001</v>
      </c>
      <c r="J17" s="24">
        <f t="shared" si="2"/>
        <v>700517.22</v>
      </c>
      <c r="K17" s="24">
        <f t="shared" si="2"/>
        <v>954885.2800000001</v>
      </c>
      <c r="L17" s="24">
        <f t="shared" si="2"/>
        <v>852906.2200000001</v>
      </c>
      <c r="M17" s="24">
        <f t="shared" si="2"/>
        <v>472357.60000000003</v>
      </c>
      <c r="N17" s="24">
        <f t="shared" si="2"/>
        <v>242102.85</v>
      </c>
      <c r="O17" s="24">
        <f t="shared" si="2"/>
        <v>8472194.940000001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972259.05</v>
      </c>
      <c r="C18" s="22">
        <f t="shared" si="3"/>
        <v>734054.98</v>
      </c>
      <c r="D18" s="22">
        <f t="shared" si="3"/>
        <v>634580.73</v>
      </c>
      <c r="E18" s="22">
        <f t="shared" si="3"/>
        <v>233028.94</v>
      </c>
      <c r="F18" s="22">
        <f t="shared" si="3"/>
        <v>665187.85</v>
      </c>
      <c r="G18" s="22">
        <f t="shared" si="3"/>
        <v>912514.61</v>
      </c>
      <c r="H18" s="22">
        <f t="shared" si="3"/>
        <v>143535.65</v>
      </c>
      <c r="I18" s="22">
        <f t="shared" si="3"/>
        <v>703269.71</v>
      </c>
      <c r="J18" s="22">
        <f t="shared" si="3"/>
        <v>632180.53</v>
      </c>
      <c r="K18" s="22">
        <f t="shared" si="3"/>
        <v>898618.93</v>
      </c>
      <c r="L18" s="22">
        <f t="shared" si="3"/>
        <v>806541.75</v>
      </c>
      <c r="M18" s="22">
        <f t="shared" si="3"/>
        <v>397281.52</v>
      </c>
      <c r="N18" s="22">
        <f t="shared" si="3"/>
        <v>240024.84</v>
      </c>
      <c r="O18" s="27">
        <f aca="true" t="shared" si="4" ref="O18:O23">SUM(B18:N18)</f>
        <v>7973079.09</v>
      </c>
    </row>
    <row r="19" spans="1:23" ht="18.75" customHeight="1">
      <c r="A19" s="26" t="s">
        <v>36</v>
      </c>
      <c r="B19" s="16">
        <f>IF(B15&lt;&gt;0,ROUND((B15-1)*B18,2),0)</f>
        <v>-341.21</v>
      </c>
      <c r="C19" s="22">
        <f aca="true" t="shared" si="5" ref="C19:N19">IF(C15&lt;&gt;0,ROUND((C15-1)*C18,2),0)</f>
        <v>16009.98</v>
      </c>
      <c r="D19" s="22">
        <f t="shared" si="5"/>
        <v>-7060.62</v>
      </c>
      <c r="E19" s="22">
        <f t="shared" si="5"/>
        <v>-27476.4</v>
      </c>
      <c r="F19" s="22">
        <f t="shared" si="5"/>
        <v>-11153.45</v>
      </c>
      <c r="G19" s="22">
        <f t="shared" si="5"/>
        <v>31020.6</v>
      </c>
      <c r="H19" s="22">
        <f t="shared" si="5"/>
        <v>35866.36</v>
      </c>
      <c r="I19" s="22">
        <f t="shared" si="5"/>
        <v>-14704.85</v>
      </c>
      <c r="J19" s="22">
        <f t="shared" si="5"/>
        <v>34363.47</v>
      </c>
      <c r="K19" s="22">
        <f t="shared" si="5"/>
        <v>-4263</v>
      </c>
      <c r="L19" s="22">
        <f t="shared" si="5"/>
        <v>-2699.21</v>
      </c>
      <c r="M19" s="22">
        <f t="shared" si="5"/>
        <v>35799.53</v>
      </c>
      <c r="N19" s="22">
        <f t="shared" si="5"/>
        <v>-12742.09</v>
      </c>
      <c r="O19" s="27">
        <f t="shared" si="4"/>
        <v>72619.11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14589.68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30543.43</v>
      </c>
      <c r="L23" s="22">
        <v>31249.25</v>
      </c>
      <c r="M23" s="22">
        <v>25999.79</v>
      </c>
      <c r="N23" s="22">
        <v>7366.84</v>
      </c>
      <c r="O23" s="27">
        <f t="shared" si="4"/>
        <v>260836.92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-145681.15000000002</v>
      </c>
      <c r="C25" s="31">
        <f>+C26+C28+C39+C40+C43-C44</f>
        <v>-109646.40000000001</v>
      </c>
      <c r="D25" s="31">
        <f t="shared" si="6"/>
        <v>-619573.0899999999</v>
      </c>
      <c r="E25" s="31">
        <f t="shared" si="6"/>
        <v>-23386.22</v>
      </c>
      <c r="F25" s="31">
        <f t="shared" si="6"/>
        <v>-657733.8299999998</v>
      </c>
      <c r="G25" s="31">
        <f t="shared" si="6"/>
        <v>-128252.98999999999</v>
      </c>
      <c r="H25" s="31">
        <f t="shared" si="6"/>
        <v>-166291.75</v>
      </c>
      <c r="I25" s="31">
        <f t="shared" si="6"/>
        <v>-91526.76</v>
      </c>
      <c r="J25" s="31">
        <f t="shared" si="6"/>
        <v>-110630.73999999999</v>
      </c>
      <c r="K25" s="31">
        <f t="shared" si="6"/>
        <v>-924341.8400000001</v>
      </c>
      <c r="L25" s="31">
        <f t="shared" si="6"/>
        <v>-821656.96</v>
      </c>
      <c r="M25" s="31">
        <f t="shared" si="6"/>
        <v>-35055.08</v>
      </c>
      <c r="N25" s="31">
        <f t="shared" si="6"/>
        <v>-29866.15</v>
      </c>
      <c r="O25" s="31">
        <f t="shared" si="6"/>
        <v>-3863642.96</v>
      </c>
    </row>
    <row r="26" spans="1:15" ht="18.75" customHeight="1">
      <c r="A26" s="26" t="s">
        <v>42</v>
      </c>
      <c r="B26" s="32">
        <f>+B27</f>
        <v>-78790.8</v>
      </c>
      <c r="C26" s="32">
        <f>+C27</f>
        <v>-79591.6</v>
      </c>
      <c r="D26" s="32">
        <f aca="true" t="shared" si="7" ref="D26:O26">+D27</f>
        <v>-51581.2</v>
      </c>
      <c r="E26" s="32">
        <f t="shared" si="7"/>
        <v>-11303.6</v>
      </c>
      <c r="F26" s="32">
        <f t="shared" si="7"/>
        <v>-46235.2</v>
      </c>
      <c r="G26" s="32">
        <f t="shared" si="7"/>
        <v>-88695.2</v>
      </c>
      <c r="H26" s="32">
        <f t="shared" si="7"/>
        <v>-12416.8</v>
      </c>
      <c r="I26" s="32">
        <f t="shared" si="7"/>
        <v>-74439.2</v>
      </c>
      <c r="J26" s="32">
        <f t="shared" si="7"/>
        <v>-60500</v>
      </c>
      <c r="K26" s="32">
        <f t="shared" si="7"/>
        <v>-57882</v>
      </c>
      <c r="L26" s="32">
        <f t="shared" si="7"/>
        <v>-49099.6</v>
      </c>
      <c r="M26" s="32">
        <f t="shared" si="7"/>
        <v>-31446.8</v>
      </c>
      <c r="N26" s="32">
        <f t="shared" si="7"/>
        <v>-26413.2</v>
      </c>
      <c r="O26" s="32">
        <f t="shared" si="7"/>
        <v>-668395.2000000001</v>
      </c>
    </row>
    <row r="27" spans="1:26" ht="18.75" customHeight="1">
      <c r="A27" s="28" t="s">
        <v>43</v>
      </c>
      <c r="B27" s="16">
        <f>ROUND((-B9)*$G$3,2)</f>
        <v>-78790.8</v>
      </c>
      <c r="C27" s="16">
        <f aca="true" t="shared" si="8" ref="C27:N27">ROUND((-C9)*$G$3,2)</f>
        <v>-79591.6</v>
      </c>
      <c r="D27" s="16">
        <f t="shared" si="8"/>
        <v>-51581.2</v>
      </c>
      <c r="E27" s="16">
        <f t="shared" si="8"/>
        <v>-11303.6</v>
      </c>
      <c r="F27" s="16">
        <f t="shared" si="8"/>
        <v>-46235.2</v>
      </c>
      <c r="G27" s="16">
        <f t="shared" si="8"/>
        <v>-88695.2</v>
      </c>
      <c r="H27" s="16">
        <f t="shared" si="8"/>
        <v>-12416.8</v>
      </c>
      <c r="I27" s="16">
        <f t="shared" si="8"/>
        <v>-74439.2</v>
      </c>
      <c r="J27" s="16">
        <f t="shared" si="8"/>
        <v>-60500</v>
      </c>
      <c r="K27" s="16">
        <f t="shared" si="8"/>
        <v>-57882</v>
      </c>
      <c r="L27" s="16">
        <f t="shared" si="8"/>
        <v>-49099.6</v>
      </c>
      <c r="M27" s="16">
        <f t="shared" si="8"/>
        <v>-31446.8</v>
      </c>
      <c r="N27" s="16">
        <f t="shared" si="8"/>
        <v>-26413.2</v>
      </c>
      <c r="O27" s="33">
        <f aca="true" t="shared" si="9" ref="O27:O44">SUM(B27:N27)</f>
        <v>-668395.2000000001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-66890.35</v>
      </c>
      <c r="C28" s="32">
        <f aca="true" t="shared" si="10" ref="C28:O28">SUM(C29:C37)</f>
        <v>-30054.8</v>
      </c>
      <c r="D28" s="32">
        <f t="shared" si="10"/>
        <v>-703587.19</v>
      </c>
      <c r="E28" s="32">
        <f t="shared" si="10"/>
        <v>-12082.62</v>
      </c>
      <c r="F28" s="32">
        <f t="shared" si="10"/>
        <v>-1100373.45</v>
      </c>
      <c r="G28" s="32">
        <f t="shared" si="10"/>
        <v>-39557.79</v>
      </c>
      <c r="H28" s="32">
        <f t="shared" si="10"/>
        <v>-153874.95</v>
      </c>
      <c r="I28" s="32">
        <f t="shared" si="10"/>
        <v>-17087.56</v>
      </c>
      <c r="J28" s="32">
        <f t="shared" si="10"/>
        <v>-50130.74</v>
      </c>
      <c r="K28" s="32">
        <f t="shared" si="10"/>
        <v>-990988.14</v>
      </c>
      <c r="L28" s="32">
        <f t="shared" si="10"/>
        <v>-912213.65</v>
      </c>
      <c r="M28" s="32">
        <f t="shared" si="10"/>
        <v>-3608.28</v>
      </c>
      <c r="N28" s="32">
        <f t="shared" si="10"/>
        <v>-3452.95</v>
      </c>
      <c r="O28" s="32">
        <f t="shared" si="10"/>
        <v>-4083902.4699999997</v>
      </c>
    </row>
    <row r="29" spans="1:26" ht="18.75" customHeight="1">
      <c r="A29" s="28" t="s">
        <v>45</v>
      </c>
      <c r="B29" s="34">
        <v>-66890.35</v>
      </c>
      <c r="C29" s="34">
        <v>-30054.8</v>
      </c>
      <c r="D29" s="34">
        <v>-18587.19</v>
      </c>
      <c r="E29" s="34">
        <v>-12082.62</v>
      </c>
      <c r="F29" s="34">
        <v>-70373.45</v>
      </c>
      <c r="G29" s="34">
        <v>-39557.79</v>
      </c>
      <c r="H29" s="34">
        <v>-8874.95</v>
      </c>
      <c r="I29" s="34">
        <v>-17087.56</v>
      </c>
      <c r="J29" s="34">
        <v>-50130.74</v>
      </c>
      <c r="K29" s="34">
        <v>-120988.14</v>
      </c>
      <c r="L29" s="34">
        <v>-122213.65</v>
      </c>
      <c r="M29" s="34">
        <v>-3608.28</v>
      </c>
      <c r="N29" s="34">
        <v>-3452.95</v>
      </c>
      <c r="O29" s="34">
        <f t="shared" si="9"/>
        <v>-563902.47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2197000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-1030000</v>
      </c>
      <c r="G35" s="34">
        <v>0</v>
      </c>
      <c r="H35" s="34">
        <v>-298000</v>
      </c>
      <c r="I35" s="34">
        <v>0</v>
      </c>
      <c r="J35" s="34">
        <v>0</v>
      </c>
      <c r="K35" s="34">
        <v>-1640000</v>
      </c>
      <c r="L35" s="34">
        <v>-1500000</v>
      </c>
      <c r="M35" s="34">
        <v>0</v>
      </c>
      <c r="N35" s="34">
        <v>0</v>
      </c>
      <c r="O35" s="34">
        <f t="shared" si="9"/>
        <v>-5717000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886916.1499999999</v>
      </c>
      <c r="C42" s="37">
        <f aca="true" t="shared" si="11" ref="C42:N42">+C17+C25</f>
        <v>700163.23</v>
      </c>
      <c r="D42" s="37">
        <f t="shared" si="11"/>
        <v>12924.45000000007</v>
      </c>
      <c r="E42" s="37">
        <f t="shared" si="11"/>
        <v>189117.69999999998</v>
      </c>
      <c r="F42" s="37">
        <f t="shared" si="11"/>
        <v>14589.690000000177</v>
      </c>
      <c r="G42" s="37">
        <f t="shared" si="11"/>
        <v>841857.85</v>
      </c>
      <c r="H42" s="37">
        <f t="shared" si="11"/>
        <v>11207.330000000016</v>
      </c>
      <c r="I42" s="37">
        <f t="shared" si="11"/>
        <v>650557.18</v>
      </c>
      <c r="J42" s="37">
        <f t="shared" si="11"/>
        <v>589886.48</v>
      </c>
      <c r="K42" s="37">
        <f t="shared" si="11"/>
        <v>30543.44000000006</v>
      </c>
      <c r="L42" s="37">
        <f t="shared" si="11"/>
        <v>31249.260000000126</v>
      </c>
      <c r="M42" s="37">
        <f t="shared" si="11"/>
        <v>437302.52</v>
      </c>
      <c r="N42" s="37">
        <f t="shared" si="11"/>
        <v>212236.7</v>
      </c>
      <c r="O42" s="37">
        <f>SUM(B42:N42)</f>
        <v>4608551.980000001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-135595.3</v>
      </c>
      <c r="E44" s="34">
        <v>0</v>
      </c>
      <c r="F44" s="34">
        <v>-488874.82</v>
      </c>
      <c r="G44" s="34">
        <v>0</v>
      </c>
      <c r="H44" s="34">
        <v>0</v>
      </c>
      <c r="I44" s="34">
        <v>0</v>
      </c>
      <c r="J44" s="34">
        <v>0</v>
      </c>
      <c r="K44" s="34">
        <v>-124528.3</v>
      </c>
      <c r="L44" s="34">
        <v>-139656.29</v>
      </c>
      <c r="M44" s="34">
        <v>0</v>
      </c>
      <c r="N44" s="34">
        <v>0</v>
      </c>
      <c r="O44" s="16">
        <f t="shared" si="9"/>
        <v>-888654.7100000001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886916.1499999999</v>
      </c>
      <c r="C48" s="52">
        <f t="shared" si="12"/>
        <v>700163.23</v>
      </c>
      <c r="D48" s="52">
        <f t="shared" si="12"/>
        <v>12924.45</v>
      </c>
      <c r="E48" s="52">
        <f t="shared" si="12"/>
        <v>189117.71</v>
      </c>
      <c r="F48" s="52">
        <f t="shared" si="12"/>
        <v>14589.68</v>
      </c>
      <c r="G48" s="52">
        <f t="shared" si="12"/>
        <v>841857.85</v>
      </c>
      <c r="H48" s="52">
        <f t="shared" si="12"/>
        <v>11207.33</v>
      </c>
      <c r="I48" s="52">
        <f t="shared" si="12"/>
        <v>650557.18</v>
      </c>
      <c r="J48" s="52">
        <f t="shared" si="12"/>
        <v>589886.47</v>
      </c>
      <c r="K48" s="52">
        <f t="shared" si="12"/>
        <v>30543.43</v>
      </c>
      <c r="L48" s="52">
        <f t="shared" si="12"/>
        <v>31249.25</v>
      </c>
      <c r="M48" s="52">
        <f t="shared" si="12"/>
        <v>437302.52</v>
      </c>
      <c r="N48" s="52">
        <f t="shared" si="12"/>
        <v>212236.71</v>
      </c>
      <c r="O48" s="37">
        <f t="shared" si="12"/>
        <v>4608551.96</v>
      </c>
      <c r="Q48"/>
    </row>
    <row r="49" spans="1:18" ht="18.75" customHeight="1">
      <c r="A49" s="26" t="s">
        <v>61</v>
      </c>
      <c r="B49" s="52">
        <v>720345.33</v>
      </c>
      <c r="C49" s="52">
        <v>506041.57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1226386.9</v>
      </c>
      <c r="P49"/>
      <c r="Q49"/>
      <c r="R49" s="44"/>
    </row>
    <row r="50" spans="1:16" ht="18.75" customHeight="1">
      <c r="A50" s="26" t="s">
        <v>62</v>
      </c>
      <c r="B50" s="52">
        <v>166570.82</v>
      </c>
      <c r="C50" s="52">
        <v>194121.66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360692.48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11207.33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24131.78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189117.71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189117.71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14589.68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14589.68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841857.85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841857.85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650557.18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650557.18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589886.47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589886.47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30543.43</v>
      </c>
      <c r="L57" s="32">
        <v>31249.25</v>
      </c>
      <c r="M57" s="53">
        <v>0</v>
      </c>
      <c r="N57" s="53">
        <v>0</v>
      </c>
      <c r="O57" s="37">
        <f t="shared" si="13"/>
        <v>61792.68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437302.52</v>
      </c>
      <c r="N58" s="53">
        <v>0</v>
      </c>
      <c r="O58" s="37">
        <f t="shared" si="13"/>
        <v>437302.52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212236.71</v>
      </c>
      <c r="O59" s="56">
        <f t="shared" si="13"/>
        <v>212236.71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 s="69"/>
    </row>
    <row r="63" spans="2:12" ht="14.25">
      <c r="B63"/>
      <c r="C63"/>
      <c r="D63"/>
      <c r="E63"/>
      <c r="F63"/>
      <c r="G63"/>
      <c r="H63" s="60"/>
      <c r="I63" s="60"/>
      <c r="J63" s="61"/>
      <c r="K63" s="69"/>
      <c r="L63" s="61"/>
    </row>
    <row r="64" spans="2:12" ht="14.25">
      <c r="B64"/>
      <c r="C64"/>
      <c r="D64"/>
      <c r="E64"/>
      <c r="F64" s="70"/>
      <c r="G64"/>
      <c r="H64"/>
      <c r="I64"/>
      <c r="J64"/>
      <c r="K64"/>
      <c r="L64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ht="14.25">
      <c r="K70"/>
    </row>
    <row r="71" ht="14.25">
      <c r="L71"/>
    </row>
    <row r="72" ht="14.25">
      <c r="M72"/>
    </row>
    <row r="73" ht="14.25">
      <c r="N73"/>
    </row>
    <row r="75" ht="14.25">
      <c r="I75" s="71"/>
    </row>
    <row r="76" ht="14.25">
      <c r="I76" s="71"/>
    </row>
    <row r="77" ht="14.25">
      <c r="I77" s="71"/>
    </row>
    <row r="102" spans="2:14" ht="14.25"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2020-03-11T12:47:11Z</dcterms:modified>
  <cp:category/>
  <cp:version/>
  <cp:contentType/>
  <cp:contentStatus/>
</cp:coreProperties>
</file>