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<sst xmlns="http://schemas.openxmlformats.org/spreadsheetml/2006/main" count="77" uniqueCount="74">
  <si>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</si>
  <si>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</si>
  <si>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</si>
  <si>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</si>
  <si>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</si>
  <si>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</si>
  <si>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</si>
  <si>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</si>
  <si>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</si>
  <si>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</si>
  <si>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</si>
  <si>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</si>
  <si>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</si>
  <si>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</si>
  <si>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</si>
  <si>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</si>
  <si>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</si>
  <si>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</si>
  <si>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</si>
  <si>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</si>
  <si>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</si>
  <si>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</si>
  <si>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</si>
  <si>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</si>
  <si>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</si>
  <si>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</si>
  <si>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</si>
  <si>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</si>
  <si>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</si>
  <si>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</si>
  <si>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</si>
  <si>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</si>
  <si>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</si>
  <si>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</si>
  <si>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</si>
  <si>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</si>
  <si>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</si>
  <si>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</si>
  <si>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</si>
  <si>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</si>
  <si>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</si>
  <si>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</si>
  <si>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</si>
  <si>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</si>
  <si>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</si>
  <si>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</si>
  <si>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</si>
  <si>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</si>
  <si>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</si>
  <si>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</si>
  <si>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</si>
  <si>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</si>
  <si>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</si>
  <si>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</si>
  <si>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</si>
  <si>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</si>
  <si>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</si>
  <si>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</si>
  <si>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</si>
  <si>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</si>
  <si>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</si>
  <si>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</si>
  <si>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</si>
  <si>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</si>
  <si>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</si>
  <si>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</si>
  <si>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</si>
  <si>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</si>
  <si>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</si>
  <si>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</si>
  <si>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</si>
  <si>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</si>
  <si>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</si>
  <si>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16/02/20 - VENCIMENTO 21/02/20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</si>
</sst>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181125</v>
      </c>
      <c r="C7" s="9">
        <f t="shared" si="0"/>
        <v>120574</v>
      </c>
      <c r="D7" s="9">
        <f t="shared" si="0"/>
        <v>135015</v>
      </c>
      <c r="E7" s="9">
        <f t="shared" si="0"/>
        <v>24826</v>
      </c>
      <c r="F7" s="9">
        <f t="shared" si="0"/>
        <v>119697</v>
      </c>
      <c r="G7" s="9">
        <f t="shared" si="0"/>
        <v>183241</v>
      </c>
      <c r="H7" s="9">
        <f t="shared" si="0"/>
        <v>15224</v>
      </c>
      <c r="I7" s="9">
        <f t="shared" si="0"/>
        <v>106690</v>
      </c>
      <c r="J7" s="9">
        <f t="shared" si="0"/>
        <v>124804</v>
      </c>
      <c r="K7" s="9">
        <f t="shared" si="0"/>
        <v>186906</v>
      </c>
      <c r="L7" s="9">
        <f t="shared" si="0"/>
        <v>146842</v>
      </c>
      <c r="M7" s="9">
        <f t="shared" si="0"/>
        <v>51110</v>
      </c>
      <c r="N7" s="9">
        <f t="shared" si="0"/>
        <v>31043</v>
      </c>
      <c r="O7" s="9">
        <f t="shared" si="0"/>
        <v>1427097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11953</v>
      </c>
      <c r="C8" s="11">
        <f t="shared" si="1"/>
        <v>10391</v>
      </c>
      <c r="D8" s="11">
        <f t="shared" si="1"/>
        <v>8273</v>
      </c>
      <c r="E8" s="11">
        <f t="shared" si="1"/>
        <v>1276</v>
      </c>
      <c r="F8" s="11">
        <f t="shared" si="1"/>
        <v>6681</v>
      </c>
      <c r="G8" s="11">
        <f t="shared" si="1"/>
        <v>12082</v>
      </c>
      <c r="H8" s="11">
        <f t="shared" si="1"/>
        <v>961</v>
      </c>
      <c r="I8" s="11">
        <f t="shared" si="1"/>
        <v>8944</v>
      </c>
      <c r="J8" s="11">
        <f t="shared" si="1"/>
        <v>9460</v>
      </c>
      <c r="K8" s="11">
        <f t="shared" si="1"/>
        <v>11110</v>
      </c>
      <c r="L8" s="11">
        <f t="shared" si="1"/>
        <v>7804</v>
      </c>
      <c r="M8" s="11">
        <f t="shared" si="1"/>
        <v>3798</v>
      </c>
      <c r="N8" s="11">
        <f t="shared" si="1"/>
        <v>2752</v>
      </c>
      <c r="O8" s="11">
        <f t="shared" si="1"/>
        <v>95485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11953</v>
      </c>
      <c r="C9" s="11">
        <v>10391</v>
      </c>
      <c r="D9" s="11">
        <v>8273</v>
      </c>
      <c r="E9" s="11">
        <v>1276</v>
      </c>
      <c r="F9" s="11">
        <v>6681</v>
      </c>
      <c r="G9" s="11">
        <v>12082</v>
      </c>
      <c r="H9" s="11">
        <v>959</v>
      </c>
      <c r="I9" s="11">
        <v>8940</v>
      </c>
      <c r="J9" s="11">
        <v>9460</v>
      </c>
      <c r="K9" s="11">
        <v>11107</v>
      </c>
      <c r="L9" s="11">
        <v>7804</v>
      </c>
      <c r="M9" s="11">
        <v>3794</v>
      </c>
      <c r="N9" s="11">
        <v>2752</v>
      </c>
      <c r="O9" s="11">
        <f>SUM(B9:N9)</f>
        <v>95472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4</v>
      </c>
      <c r="J10" s="13">
        <v>0</v>
      </c>
      <c r="K10" s="13">
        <v>3</v>
      </c>
      <c r="L10" s="13">
        <v>0</v>
      </c>
      <c r="M10" s="13">
        <v>4</v>
      </c>
      <c r="N10" s="13">
        <v>0</v>
      </c>
      <c r="O10" s="11">
        <f>SUM(B10:N10)</f>
        <v>13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169172</v>
      </c>
      <c r="C11" s="13">
        <v>110183</v>
      </c>
      <c r="D11" s="13">
        <v>126742</v>
      </c>
      <c r="E11" s="13">
        <v>23550</v>
      </c>
      <c r="F11" s="13">
        <v>113016</v>
      </c>
      <c r="G11" s="13">
        <v>171159</v>
      </c>
      <c r="H11" s="13">
        <v>14263</v>
      </c>
      <c r="I11" s="13">
        <v>97746</v>
      </c>
      <c r="J11" s="13">
        <v>115344</v>
      </c>
      <c r="K11" s="13">
        <v>175796</v>
      </c>
      <c r="L11" s="13">
        <v>139038</v>
      </c>
      <c r="M11" s="13">
        <v>47312</v>
      </c>
      <c r="N11" s="13">
        <v>28291</v>
      </c>
      <c r="O11" s="11">
        <f>SUM(B11:N11)</f>
        <v>1331612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1.03399463006634</v>
      </c>
      <c r="H15" s="19">
        <v>1.249877745132156</v>
      </c>
      <c r="I15" s="19">
        <v>0.979090733874618</v>
      </c>
      <c r="J15" s="19">
        <v>1.054357044452737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463791.7599999999</v>
      </c>
      <c r="C17" s="24">
        <f aca="true" t="shared" si="2" ref="C17:O17">C18+C19+C20+C21+C22+C23</f>
        <v>341552.68999999994</v>
      </c>
      <c r="D17" s="24">
        <f t="shared" si="2"/>
        <v>275100.45999999996</v>
      </c>
      <c r="E17" s="24">
        <f t="shared" si="2"/>
        <v>82745.22</v>
      </c>
      <c r="F17" s="24">
        <f t="shared" si="2"/>
        <v>293597.12</v>
      </c>
      <c r="G17" s="24">
        <f t="shared" si="2"/>
        <v>391703.6699999999</v>
      </c>
      <c r="H17" s="24">
        <f t="shared" si="2"/>
        <v>47263.87</v>
      </c>
      <c r="I17" s="24">
        <f t="shared" si="2"/>
        <v>292647.06</v>
      </c>
      <c r="J17" s="24">
        <f t="shared" si="2"/>
        <v>337165.08</v>
      </c>
      <c r="K17" s="24">
        <f t="shared" si="2"/>
        <v>465294.93</v>
      </c>
      <c r="L17" s="24">
        <f t="shared" si="2"/>
        <v>409493.59</v>
      </c>
      <c r="M17" s="24">
        <f t="shared" si="2"/>
        <v>198929.57</v>
      </c>
      <c r="N17" s="24">
        <f t="shared" si="2"/>
        <v>90941.48000000001</v>
      </c>
      <c r="O17" s="24">
        <f t="shared" si="2"/>
        <v>3690226.5000000005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404669.48</v>
      </c>
      <c r="C18" s="22">
        <f t="shared" si="3"/>
        <v>278224.51</v>
      </c>
      <c r="D18" s="22">
        <f t="shared" si="3"/>
        <v>273162.35</v>
      </c>
      <c r="E18" s="22">
        <f t="shared" si="3"/>
        <v>85925.27</v>
      </c>
      <c r="F18" s="22">
        <f t="shared" si="3"/>
        <v>280593.71</v>
      </c>
      <c r="G18" s="22">
        <f t="shared" si="3"/>
        <v>353123.73</v>
      </c>
      <c r="H18" s="22">
        <f t="shared" si="3"/>
        <v>39337.29</v>
      </c>
      <c r="I18" s="22">
        <f t="shared" si="3"/>
        <v>244234.75</v>
      </c>
      <c r="J18" s="22">
        <f t="shared" si="3"/>
        <v>287560.9</v>
      </c>
      <c r="K18" s="22">
        <f t="shared" si="3"/>
        <v>407342.94</v>
      </c>
      <c r="L18" s="22">
        <f t="shared" si="3"/>
        <v>364226.9</v>
      </c>
      <c r="M18" s="22">
        <f t="shared" si="3"/>
        <v>146455.71</v>
      </c>
      <c r="N18" s="22">
        <f t="shared" si="3"/>
        <v>80388.95</v>
      </c>
      <c r="O18" s="27">
        <f aca="true" t="shared" si="4" ref="O18:O23">SUM(B18:N18)</f>
        <v>3245246.49</v>
      </c>
    </row>
    <row r="19" spans="1:23" ht="18.75" customHeight="1">
      <c r="A19" s="26" t="s">
        <v>36</v>
      </c>
      <c r="B19" s="16">
        <f>IF(B15&lt;&gt;0,ROUND((B15-1)*B18,2),0)</f>
        <v>-142.02</v>
      </c>
      <c r="C19" s="22">
        <f aca="true" t="shared" si="5" ref="C19:N19">IF(C15&lt;&gt;0,ROUND((C15-1)*C18,2),0)</f>
        <v>6068.17</v>
      </c>
      <c r="D19" s="22">
        <f t="shared" si="5"/>
        <v>-3039.32</v>
      </c>
      <c r="E19" s="22">
        <f t="shared" si="5"/>
        <v>-10131.43</v>
      </c>
      <c r="F19" s="22">
        <f t="shared" si="5"/>
        <v>-4704.82</v>
      </c>
      <c r="G19" s="22">
        <f t="shared" si="5"/>
        <v>12004.31</v>
      </c>
      <c r="H19" s="22">
        <f t="shared" si="5"/>
        <v>9829.51</v>
      </c>
      <c r="I19" s="22">
        <f t="shared" si="5"/>
        <v>-5106.77</v>
      </c>
      <c r="J19" s="22">
        <f t="shared" si="5"/>
        <v>15630.96</v>
      </c>
      <c r="K19" s="22">
        <f t="shared" si="5"/>
        <v>-1932.41</v>
      </c>
      <c r="L19" s="22">
        <f t="shared" si="5"/>
        <v>-1218.94</v>
      </c>
      <c r="M19" s="22">
        <f t="shared" si="5"/>
        <v>13197.31</v>
      </c>
      <c r="N19" s="22">
        <f t="shared" si="5"/>
        <v>-4267.57</v>
      </c>
      <c r="O19" s="27">
        <f t="shared" si="4"/>
        <v>26186.979999999996</v>
      </c>
      <c r="W19" s="63"/>
    </row>
    <row r="20" spans="1:15" ht="18.75" customHeight="1">
      <c r="A20" s="26" t="s">
        <v>37</v>
      </c>
      <c r="B20" s="22">
        <v>36573.34</v>
      </c>
      <c r="C20" s="22">
        <v>28217.55</v>
      </c>
      <c r="D20" s="22">
        <v>11919.87</v>
      </c>
      <c r="E20" s="22">
        <v>5496.03</v>
      </c>
      <c r="F20" s="22">
        <v>15234.07</v>
      </c>
      <c r="G20" s="22">
        <v>23146.48</v>
      </c>
      <c r="H20" s="22">
        <v>4956.79</v>
      </c>
      <c r="I20" s="22">
        <v>16884.66</v>
      </c>
      <c r="J20" s="22">
        <v>23103.89</v>
      </c>
      <c r="K20" s="22">
        <v>35457.38</v>
      </c>
      <c r="L20" s="22">
        <v>30119.13</v>
      </c>
      <c r="M20" s="22">
        <v>13584.62</v>
      </c>
      <c r="N20" s="22">
        <v>6693</v>
      </c>
      <c r="O20" s="27">
        <f t="shared" si="4"/>
        <v>251386.81</v>
      </c>
    </row>
    <row r="21" spans="1:15" ht="18.75" customHeight="1">
      <c r="A21" s="26" t="s">
        <v>38</v>
      </c>
      <c r="B21" s="22">
        <v>1415.16</v>
      </c>
      <c r="C21" s="22">
        <v>1415.16</v>
      </c>
      <c r="D21" s="22">
        <v>0</v>
      </c>
      <c r="E21" s="22">
        <v>0</v>
      </c>
      <c r="F21" s="22">
        <v>1415.16</v>
      </c>
      <c r="G21" s="22">
        <v>1415.16</v>
      </c>
      <c r="H21" s="22">
        <v>0</v>
      </c>
      <c r="I21" s="22">
        <v>0</v>
      </c>
      <c r="J21" s="22">
        <v>0</v>
      </c>
      <c r="K21" s="22">
        <v>1415.16</v>
      </c>
      <c r="L21" s="22">
        <v>1415.16</v>
      </c>
      <c r="M21" s="22">
        <v>0</v>
      </c>
      <c r="N21" s="22">
        <v>1415.16</v>
      </c>
      <c r="O21" s="27">
        <f t="shared" si="4"/>
        <v>9906.12</v>
      </c>
    </row>
    <row r="22" spans="1:15" ht="18.75" customHeight="1">
      <c r="A22" s="26" t="s">
        <v>39</v>
      </c>
      <c r="B22" s="22">
        <v>-11431.03</v>
      </c>
      <c r="C22" s="22">
        <v>-2081.38</v>
      </c>
      <c r="D22" s="22">
        <v>-19866.89</v>
      </c>
      <c r="E22" s="22">
        <v>-4156.14</v>
      </c>
      <c r="F22" s="22">
        <v>-12949.79</v>
      </c>
      <c r="G22" s="22">
        <v>-8158.34</v>
      </c>
      <c r="H22" s="22">
        <v>-6859.72</v>
      </c>
      <c r="I22" s="22">
        <v>0</v>
      </c>
      <c r="J22" s="22">
        <v>-11390.9</v>
      </c>
      <c r="K22" s="22">
        <v>-6886.62</v>
      </c>
      <c r="L22" s="22">
        <v>-13719.86</v>
      </c>
      <c r="M22" s="22">
        <v>-307.86</v>
      </c>
      <c r="N22" s="22">
        <v>-654.9</v>
      </c>
      <c r="O22" s="27">
        <f t="shared" si="4"/>
        <v>-98463.43</v>
      </c>
    </row>
    <row r="23" spans="1:26" ht="18.75" customHeight="1">
      <c r="A23" s="26" t="s">
        <v>40</v>
      </c>
      <c r="B23" s="22">
        <v>32706.83</v>
      </c>
      <c r="C23" s="22">
        <v>29708.68</v>
      </c>
      <c r="D23" s="22">
        <v>12924.45</v>
      </c>
      <c r="E23" s="22">
        <v>5611.49</v>
      </c>
      <c r="F23" s="22">
        <v>14008.79</v>
      </c>
      <c r="G23" s="22">
        <v>10172.33</v>
      </c>
      <c r="H23" s="22">
        <v>0</v>
      </c>
      <c r="I23" s="22">
        <v>36634.42</v>
      </c>
      <c r="J23" s="22">
        <v>22260.23</v>
      </c>
      <c r="K23" s="22">
        <v>29898.48</v>
      </c>
      <c r="L23" s="22">
        <v>28671.2</v>
      </c>
      <c r="M23" s="22">
        <v>25999.79</v>
      </c>
      <c r="N23" s="22">
        <v>7366.84</v>
      </c>
      <c r="O23" s="27">
        <f t="shared" si="4"/>
        <v>255963.53000000006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-52593.2</v>
      </c>
      <c r="C25" s="31">
        <f>+C26+C28+C39+C40+C43-C44</f>
        <v>-45720.4</v>
      </c>
      <c r="D25" s="31">
        <f t="shared" si="6"/>
        <v>-44266.479999999996</v>
      </c>
      <c r="E25" s="31">
        <f t="shared" si="6"/>
        <v>-5614.4</v>
      </c>
      <c r="F25" s="31">
        <f t="shared" si="6"/>
        <v>-279588.32999999996</v>
      </c>
      <c r="G25" s="31">
        <f t="shared" si="6"/>
        <v>-53160.8</v>
      </c>
      <c r="H25" s="31">
        <f t="shared" si="6"/>
        <v>-6582.790000000001</v>
      </c>
      <c r="I25" s="31">
        <f t="shared" si="6"/>
        <v>-39336</v>
      </c>
      <c r="J25" s="31">
        <f t="shared" si="6"/>
        <v>-41624</v>
      </c>
      <c r="K25" s="31">
        <f t="shared" si="6"/>
        <v>-48870.8</v>
      </c>
      <c r="L25" s="31">
        <f t="shared" si="6"/>
        <v>-34337.6</v>
      </c>
      <c r="M25" s="31">
        <f t="shared" si="6"/>
        <v>-16693.6</v>
      </c>
      <c r="N25" s="31">
        <f t="shared" si="6"/>
        <v>-12108.8</v>
      </c>
      <c r="O25" s="31">
        <f t="shared" si="6"/>
        <v>-680497.1999999998</v>
      </c>
    </row>
    <row r="26" spans="1:15" ht="18.75" customHeight="1">
      <c r="A26" s="26" t="s">
        <v>42</v>
      </c>
      <c r="B26" s="32">
        <f>+B27</f>
        <v>-52593.2</v>
      </c>
      <c r="C26" s="32">
        <f>+C27</f>
        <v>-45720.4</v>
      </c>
      <c r="D26" s="32">
        <f aca="true" t="shared" si="7" ref="D26:O26">+D27</f>
        <v>-36401.2</v>
      </c>
      <c r="E26" s="32">
        <f t="shared" si="7"/>
        <v>-5614.4</v>
      </c>
      <c r="F26" s="32">
        <f t="shared" si="7"/>
        <v>-29396.4</v>
      </c>
      <c r="G26" s="32">
        <f t="shared" si="7"/>
        <v>-53160.8</v>
      </c>
      <c r="H26" s="32">
        <f t="shared" si="7"/>
        <v>-4219.6</v>
      </c>
      <c r="I26" s="32">
        <f t="shared" si="7"/>
        <v>-39336</v>
      </c>
      <c r="J26" s="32">
        <f t="shared" si="7"/>
        <v>-41624</v>
      </c>
      <c r="K26" s="32">
        <f t="shared" si="7"/>
        <v>-48870.8</v>
      </c>
      <c r="L26" s="32">
        <f t="shared" si="7"/>
        <v>-34337.6</v>
      </c>
      <c r="M26" s="32">
        <f t="shared" si="7"/>
        <v>-16693.6</v>
      </c>
      <c r="N26" s="32">
        <f t="shared" si="7"/>
        <v>-12108.8</v>
      </c>
      <c r="O26" s="32">
        <f t="shared" si="7"/>
        <v>-420076.79999999993</v>
      </c>
    </row>
    <row r="27" spans="1:26" ht="18.75" customHeight="1">
      <c r="A27" s="28" t="s">
        <v>43</v>
      </c>
      <c r="B27" s="16">
        <f>ROUND((-B9)*$G$3,2)</f>
        <v>-52593.2</v>
      </c>
      <c r="C27" s="16">
        <f aca="true" t="shared" si="8" ref="C27:N27">ROUND((-C9)*$G$3,2)</f>
        <v>-45720.4</v>
      </c>
      <c r="D27" s="16">
        <f t="shared" si="8"/>
        <v>-36401.2</v>
      </c>
      <c r="E27" s="16">
        <f t="shared" si="8"/>
        <v>-5614.4</v>
      </c>
      <c r="F27" s="16">
        <f t="shared" si="8"/>
        <v>-29396.4</v>
      </c>
      <c r="G27" s="16">
        <f t="shared" si="8"/>
        <v>-53160.8</v>
      </c>
      <c r="H27" s="16">
        <f t="shared" si="8"/>
        <v>-4219.6</v>
      </c>
      <c r="I27" s="16">
        <f t="shared" si="8"/>
        <v>-39336</v>
      </c>
      <c r="J27" s="16">
        <f t="shared" si="8"/>
        <v>-41624</v>
      </c>
      <c r="K27" s="16">
        <f t="shared" si="8"/>
        <v>-48870.8</v>
      </c>
      <c r="L27" s="16">
        <f t="shared" si="8"/>
        <v>-34337.6</v>
      </c>
      <c r="M27" s="16">
        <f t="shared" si="8"/>
        <v>-16693.6</v>
      </c>
      <c r="N27" s="16">
        <f t="shared" si="8"/>
        <v>-12108.8</v>
      </c>
      <c r="O27" s="33">
        <f aca="true" t="shared" si="9" ref="O27:O44">SUM(B27:N27)</f>
        <v>-420076.79999999993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-7865.28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-2363.19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-10228.47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-7865.28</v>
      </c>
      <c r="E29" s="34">
        <v>0</v>
      </c>
      <c r="F29" s="34">
        <v>0</v>
      </c>
      <c r="G29" s="34">
        <v>0</v>
      </c>
      <c r="H29" s="34">
        <v>-2363.19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-10228.47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411198.5599999999</v>
      </c>
      <c r="C42" s="37">
        <f aca="true" t="shared" si="11" ref="C42:N42">+C17+C25</f>
        <v>295832.2899999999</v>
      </c>
      <c r="D42" s="37">
        <f t="shared" si="11"/>
        <v>230833.97999999998</v>
      </c>
      <c r="E42" s="37">
        <f t="shared" si="11"/>
        <v>77130.82</v>
      </c>
      <c r="F42" s="37">
        <f t="shared" si="11"/>
        <v>14008.790000000037</v>
      </c>
      <c r="G42" s="37">
        <f t="shared" si="11"/>
        <v>338542.86999999994</v>
      </c>
      <c r="H42" s="37">
        <f t="shared" si="11"/>
        <v>40681.08</v>
      </c>
      <c r="I42" s="37">
        <f t="shared" si="11"/>
        <v>253311.06</v>
      </c>
      <c r="J42" s="37">
        <f t="shared" si="11"/>
        <v>295541.08</v>
      </c>
      <c r="K42" s="37">
        <f t="shared" si="11"/>
        <v>416424.13</v>
      </c>
      <c r="L42" s="37">
        <f t="shared" si="11"/>
        <v>375155.99000000005</v>
      </c>
      <c r="M42" s="37">
        <f t="shared" si="11"/>
        <v>182235.97</v>
      </c>
      <c r="N42" s="37">
        <f t="shared" si="11"/>
        <v>78832.68000000001</v>
      </c>
      <c r="O42" s="37">
        <f>SUM(B42:N42)</f>
        <v>3009729.3000000007</v>
      </c>
      <c r="P42"/>
      <c r="Q42" s="44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-580730.57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-580730.57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-330538.64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-330538.64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411198.56</v>
      </c>
      <c r="C48" s="52">
        <f t="shared" si="12"/>
        <v>295832.28</v>
      </c>
      <c r="D48" s="52">
        <f t="shared" si="12"/>
        <v>230833.98</v>
      </c>
      <c r="E48" s="52">
        <f t="shared" si="12"/>
        <v>77130.82</v>
      </c>
      <c r="F48" s="52">
        <f t="shared" si="12"/>
        <v>14008.79</v>
      </c>
      <c r="G48" s="52">
        <f t="shared" si="12"/>
        <v>338542.87</v>
      </c>
      <c r="H48" s="52">
        <f t="shared" si="12"/>
        <v>40681.09</v>
      </c>
      <c r="I48" s="52">
        <f t="shared" si="12"/>
        <v>253311.06</v>
      </c>
      <c r="J48" s="52">
        <f t="shared" si="12"/>
        <v>295541.08</v>
      </c>
      <c r="K48" s="52">
        <f t="shared" si="12"/>
        <v>416424.12</v>
      </c>
      <c r="L48" s="52">
        <f t="shared" si="12"/>
        <v>375155.99</v>
      </c>
      <c r="M48" s="52">
        <f t="shared" si="12"/>
        <v>182235.96</v>
      </c>
      <c r="N48" s="52">
        <f t="shared" si="12"/>
        <v>78832.68</v>
      </c>
      <c r="O48" s="37">
        <f t="shared" si="12"/>
        <v>3009729.2800000003</v>
      </c>
      <c r="Q48"/>
    </row>
    <row r="49" spans="1:18" ht="18.75" customHeight="1">
      <c r="A49" s="26" t="s">
        <v>61</v>
      </c>
      <c r="B49" s="52">
        <v>337392.67</v>
      </c>
      <c r="C49" s="52">
        <v>218656.44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556049.11</v>
      </c>
      <c r="P49"/>
      <c r="Q49"/>
      <c r="R49" s="44"/>
    </row>
    <row r="50" spans="1:16" ht="18.75" customHeight="1">
      <c r="A50" s="26" t="s">
        <v>62</v>
      </c>
      <c r="B50" s="52">
        <v>73805.89</v>
      </c>
      <c r="C50" s="52">
        <v>77175.84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150981.72999999998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230833.98</v>
      </c>
      <c r="E51" s="53">
        <v>0</v>
      </c>
      <c r="F51" s="53">
        <v>0</v>
      </c>
      <c r="G51" s="53">
        <v>0</v>
      </c>
      <c r="H51" s="52">
        <v>40681.09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271515.07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77130.82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77130.82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14008.79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14008.79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338542.87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338542.87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253311.06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253311.06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295541.08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295541.08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416424.12</v>
      </c>
      <c r="L57" s="32">
        <v>375155.99</v>
      </c>
      <c r="M57" s="53">
        <v>0</v>
      </c>
      <c r="N57" s="53">
        <v>0</v>
      </c>
      <c r="O57" s="37">
        <f t="shared" si="13"/>
        <v>791580.11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182235.96</v>
      </c>
      <c r="N58" s="53">
        <v>0</v>
      </c>
      <c r="O58" s="37">
        <f t="shared" si="13"/>
        <v>182235.96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78832.68</v>
      </c>
      <c r="O59" s="56">
        <f t="shared" si="13"/>
        <v>78832.68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2020-02-20T20:20:17Z</dcterms:modified>
  <cp:category/>
  <cp:version/>
  <cp:contentType/>
  <cp:contentStatus/>
</cp:coreProperties>
</file>