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<sst xmlns="http://schemas.openxmlformats.org/spreadsheetml/2006/main" count="82" uniqueCount="81">
  <si>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</si>
  <si>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</si>
  <si>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</si>
  <si>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</si>
  <si>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</si>
  <si>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</si>
  <si>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</si>
  <si>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</si>
  <si>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</si>
  <si>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</si>
  <si>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</si>
  <si>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</si>
  <si>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</si>
  <si>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</si>
  <si>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</si>
  <si>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</si>
  <si>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</si>
  <si>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</si>
  <si>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</si>
  <si>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</si>
  <si>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</si>
  <si>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</si>
  <si>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</si>
  <si>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</si>
  <si>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</si>
  <si>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</si>
  <si>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</si>
  <si>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</si>
  <si>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</si>
  <si>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</si>
  <si>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</si>
  <si>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</si>
  <si>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</si>
  <si>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</si>
  <si>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</si>
  <si>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</si>
  <si>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</si>
  <si>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</si>
  <si>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</si>
  <si>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</si>
  <si>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</si>
  <si>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</si>
  <si>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</si>
  <si>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</si>
  <si>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</si>
  <si>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</si>
  <si>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</si>
  <si>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</si>
  <si>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</si>
  <si>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</si>
  <si>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</si>
  <si>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</si>
  <si>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</si>
  <si>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</si>
  <si>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</si>
  <si>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</si>
  <si>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</si>
  <si>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</si>
  <si>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</si>
  <si>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</si>
  <si>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</si>
  <si>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</si>
  <si>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</si>
  <si>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</si>
  <si>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</si>
  <si>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</si>
  <si>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</si>
  <si>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</si>
  <si>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</si>
  <si>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</si>
  <si>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</si>
  <si>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</si>
  <si>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</si>
  <si>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</si>
  <si>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</si>
  <si>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</si>
  <si>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</si>
  <si>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</si>
  <si>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</si>
  <si>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</si>
  <si>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18/02/20 - VENCIMENTO 27/02/20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</si>
</sst>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425751</v>
      </c>
      <c r="C7" s="48">
        <f t="shared" si="0"/>
        <v>359406</v>
      </c>
      <c r="D7" s="48">
        <f t="shared" si="0"/>
        <v>413100</v>
      </c>
      <c r="E7" s="48">
        <f t="shared" si="0"/>
        <v>264641</v>
      </c>
      <c r="F7" s="48">
        <f t="shared" si="0"/>
        <v>272855</v>
      </c>
      <c r="G7" s="48">
        <f t="shared" si="0"/>
        <v>291949</v>
      </c>
      <c r="H7" s="48">
        <f t="shared" si="0"/>
        <v>304994</v>
      </c>
      <c r="I7" s="48">
        <f t="shared" si="0"/>
        <v>495548</v>
      </c>
      <c r="J7" s="48">
        <f t="shared" si="0"/>
        <v>146657</v>
      </c>
      <c r="K7" s="48">
        <f t="shared" si="0"/>
        <v>2974901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27166</v>
      </c>
      <c r="C8" s="46">
        <f t="shared" si="1"/>
        <v>25397</v>
      </c>
      <c r="D8" s="46">
        <f t="shared" si="1"/>
        <v>23221</v>
      </c>
      <c r="E8" s="46">
        <f t="shared" si="1"/>
        <v>17275</v>
      </c>
      <c r="F8" s="46">
        <f t="shared" si="1"/>
        <v>17858</v>
      </c>
      <c r="G8" s="46">
        <f t="shared" si="1"/>
        <v>11596</v>
      </c>
      <c r="H8" s="46">
        <f t="shared" si="1"/>
        <v>9114</v>
      </c>
      <c r="I8" s="46">
        <f t="shared" si="1"/>
        <v>30636</v>
      </c>
      <c r="J8" s="46">
        <f t="shared" si="1"/>
        <v>6546</v>
      </c>
      <c r="K8" s="39">
        <f>SUM(B8:J8)</f>
        <v>168809</v>
      </c>
      <c r="L8"/>
      <c r="M8"/>
      <c r="N8"/>
    </row>
    <row r="9" spans="1:14" ht="16.5" customHeight="1">
      <c r="A9" s="23" t="s">
        <v>36</v>
      </c>
      <c r="B9" s="46">
        <v>27140</v>
      </c>
      <c r="C9" s="46">
        <v>25387</v>
      </c>
      <c r="D9" s="46">
        <v>23200</v>
      </c>
      <c r="E9" s="46">
        <v>17234</v>
      </c>
      <c r="F9" s="46">
        <v>17835</v>
      </c>
      <c r="G9" s="46">
        <v>11594</v>
      </c>
      <c r="H9" s="46">
        <v>9114</v>
      </c>
      <c r="I9" s="46">
        <v>30564</v>
      </c>
      <c r="J9" s="46">
        <v>6546</v>
      </c>
      <c r="K9" s="39">
        <f>SUM(B9:J9)</f>
        <v>168614</v>
      </c>
      <c r="L9"/>
      <c r="M9"/>
      <c r="N9"/>
    </row>
    <row r="10" spans="1:14" ht="16.5" customHeight="1">
      <c r="A10" s="23" t="s">
        <v>35</v>
      </c>
      <c r="B10" s="46">
        <v>26</v>
      </c>
      <c r="C10" s="46">
        <v>10</v>
      </c>
      <c r="D10" s="46">
        <v>21</v>
      </c>
      <c r="E10" s="46">
        <v>41</v>
      </c>
      <c r="F10" s="46">
        <v>23</v>
      </c>
      <c r="G10" s="46">
        <v>2</v>
      </c>
      <c r="H10" s="46">
        <v>0</v>
      </c>
      <c r="I10" s="46">
        <v>72</v>
      </c>
      <c r="J10" s="46">
        <v>0</v>
      </c>
      <c r="K10" s="39">
        <f>SUM(B10:J10)</f>
        <v>195</v>
      </c>
      <c r="L10"/>
      <c r="M10"/>
      <c r="N10"/>
    </row>
    <row r="11" spans="1:14" ht="16.5" customHeight="1">
      <c r="A11" s="45" t="s">
        <v>34</v>
      </c>
      <c r="B11" s="44">
        <v>398585</v>
      </c>
      <c r="C11" s="44">
        <v>334009</v>
      </c>
      <c r="D11" s="44">
        <v>389879</v>
      </c>
      <c r="E11" s="44">
        <v>247366</v>
      </c>
      <c r="F11" s="44">
        <v>254997</v>
      </c>
      <c r="G11" s="44">
        <v>280353</v>
      </c>
      <c r="H11" s="44">
        <v>295880</v>
      </c>
      <c r="I11" s="44">
        <v>464912</v>
      </c>
      <c r="J11" s="44">
        <v>140111</v>
      </c>
      <c r="K11" s="39">
        <f>SUM(B11:J11)</f>
        <v>2806092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1523258.5099999998</v>
      </c>
      <c r="C17" s="37">
        <f t="shared" si="2"/>
        <v>1378458.88</v>
      </c>
      <c r="D17" s="37">
        <f t="shared" si="2"/>
        <v>1728293.1400000001</v>
      </c>
      <c r="E17" s="37">
        <f t="shared" si="2"/>
        <v>1066791.16</v>
      </c>
      <c r="F17" s="37">
        <f t="shared" si="2"/>
        <v>1045369.75</v>
      </c>
      <c r="G17" s="37">
        <f t="shared" si="2"/>
        <v>1087890.8499999999</v>
      </c>
      <c r="H17" s="37">
        <f t="shared" si="2"/>
        <v>973239.9</v>
      </c>
      <c r="I17" s="37">
        <f t="shared" si="2"/>
        <v>1622652.78</v>
      </c>
      <c r="J17" s="37">
        <f t="shared" si="2"/>
        <v>542699.56</v>
      </c>
      <c r="K17" s="37">
        <f aca="true" t="shared" si="3" ref="K17:K22">SUM(B17:J17)</f>
        <v>10968654.53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1447894</v>
      </c>
      <c r="C18" s="31">
        <f t="shared" si="4"/>
        <v>1341698.54</v>
      </c>
      <c r="D18" s="31">
        <f t="shared" si="4"/>
        <v>1708292.43</v>
      </c>
      <c r="E18" s="31">
        <f t="shared" si="4"/>
        <v>952760.53</v>
      </c>
      <c r="F18" s="31">
        <f t="shared" si="4"/>
        <v>1038840.84</v>
      </c>
      <c r="G18" s="31">
        <f t="shared" si="4"/>
        <v>1123857.68</v>
      </c>
      <c r="H18" s="31">
        <f t="shared" si="4"/>
        <v>935904.59</v>
      </c>
      <c r="I18" s="31">
        <f t="shared" si="4"/>
        <v>1535009.48</v>
      </c>
      <c r="J18" s="31">
        <f t="shared" si="4"/>
        <v>514692.74</v>
      </c>
      <c r="K18" s="31">
        <f t="shared" si="3"/>
        <v>10598950.83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33879.97</v>
      </c>
      <c r="C19" s="31">
        <f t="shared" si="5"/>
        <v>7361.43</v>
      </c>
      <c r="D19" s="31">
        <f t="shared" si="5"/>
        <v>-5213.88</v>
      </c>
      <c r="E19" s="31">
        <f t="shared" si="5"/>
        <v>85597.23</v>
      </c>
      <c r="F19" s="31">
        <f t="shared" si="5"/>
        <v>-14025.08</v>
      </c>
      <c r="G19" s="31">
        <f t="shared" si="5"/>
        <v>-47041.32</v>
      </c>
      <c r="H19" s="31">
        <f t="shared" si="5"/>
        <v>29165.77</v>
      </c>
      <c r="I19" s="31">
        <f t="shared" si="5"/>
        <v>31940.82</v>
      </c>
      <c r="J19" s="31">
        <f t="shared" si="5"/>
        <v>18846.85</v>
      </c>
      <c r="K19" s="31">
        <f t="shared" si="3"/>
        <v>140511.79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-357980.09</v>
      </c>
      <c r="C25" s="31">
        <f t="shared" si="6"/>
        <v>-120181.92000000001</v>
      </c>
      <c r="D25" s="31">
        <f t="shared" si="6"/>
        <v>2540515.61</v>
      </c>
      <c r="E25" s="31">
        <f t="shared" si="6"/>
        <v>893415.94</v>
      </c>
      <c r="F25" s="31">
        <f t="shared" si="6"/>
        <v>-78474</v>
      </c>
      <c r="G25" s="31">
        <f t="shared" si="6"/>
        <v>1179704.74</v>
      </c>
      <c r="H25" s="31">
        <f t="shared" si="6"/>
        <v>1580166.07</v>
      </c>
      <c r="I25" s="31">
        <f t="shared" si="6"/>
        <v>-243303.11000000002</v>
      </c>
      <c r="J25" s="31">
        <f t="shared" si="6"/>
        <v>-67952.34</v>
      </c>
      <c r="K25" s="31">
        <f aca="true" t="shared" si="7" ref="K25:K33">SUM(B25:J25)</f>
        <v>5325910.9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-357980.09</v>
      </c>
      <c r="C26" s="31">
        <f t="shared" si="8"/>
        <v>-120181.92000000001</v>
      </c>
      <c r="D26" s="31">
        <f t="shared" si="8"/>
        <v>-180215.95</v>
      </c>
      <c r="E26" s="31">
        <f t="shared" si="8"/>
        <v>-356584.06</v>
      </c>
      <c r="F26" s="31">
        <f t="shared" si="8"/>
        <v>-78474</v>
      </c>
      <c r="G26" s="31">
        <f t="shared" si="8"/>
        <v>-410295.25999999995</v>
      </c>
      <c r="H26" s="31">
        <f t="shared" si="8"/>
        <v>-109833.93000000001</v>
      </c>
      <c r="I26" s="31">
        <f t="shared" si="8"/>
        <v>-243303.11000000002</v>
      </c>
      <c r="J26" s="31">
        <f t="shared" si="8"/>
        <v>-62374.23</v>
      </c>
      <c r="K26" s="31">
        <f t="shared" si="7"/>
        <v>-1919242.55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-119416</v>
      </c>
      <c r="C27" s="31">
        <f aca="true" t="shared" si="9" ref="C27:J27">-ROUND((C9)*$E$3,2)</f>
        <v>-111702.8</v>
      </c>
      <c r="D27" s="31">
        <f t="shared" si="9"/>
        <v>-102080</v>
      </c>
      <c r="E27" s="31">
        <f t="shared" si="9"/>
        <v>-75829.6</v>
      </c>
      <c r="F27" s="31">
        <f t="shared" si="9"/>
        <v>-78474</v>
      </c>
      <c r="G27" s="31">
        <f t="shared" si="9"/>
        <v>-51013.6</v>
      </c>
      <c r="H27" s="31">
        <f t="shared" si="9"/>
        <v>-40101.6</v>
      </c>
      <c r="I27" s="31">
        <f t="shared" si="9"/>
        <v>-134481.6</v>
      </c>
      <c r="J27" s="31">
        <f t="shared" si="9"/>
        <v>-28802.4</v>
      </c>
      <c r="K27" s="31">
        <f t="shared" si="7"/>
        <v>-741901.6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-27865.2</v>
      </c>
      <c r="C29" s="31">
        <v>-3132.8</v>
      </c>
      <c r="D29" s="31">
        <v>-9499.6</v>
      </c>
      <c r="E29" s="31">
        <v>-12491.6</v>
      </c>
      <c r="F29" s="27">
        <v>0</v>
      </c>
      <c r="G29" s="31">
        <v>-13178</v>
      </c>
      <c r="H29" s="31">
        <v>-2620.37</v>
      </c>
      <c r="I29" s="31">
        <v>-4089.26</v>
      </c>
      <c r="J29" s="31">
        <v>-1261.54</v>
      </c>
      <c r="K29" s="31">
        <f t="shared" si="7"/>
        <v>-74138.36999999998</v>
      </c>
      <c r="L29"/>
      <c r="M29"/>
      <c r="N29"/>
    </row>
    <row r="30" spans="1:14" ht="16.5" customHeight="1">
      <c r="A30" s="26" t="s">
        <v>21</v>
      </c>
      <c r="B30" s="31">
        <v>-210698.89</v>
      </c>
      <c r="C30" s="31">
        <v>-5346.32</v>
      </c>
      <c r="D30" s="31">
        <v>-68636.35</v>
      </c>
      <c r="E30" s="31">
        <v>-268262.86</v>
      </c>
      <c r="F30" s="27">
        <v>0</v>
      </c>
      <c r="G30" s="31">
        <v>-346103.66</v>
      </c>
      <c r="H30" s="31">
        <v>-67111.96</v>
      </c>
      <c r="I30" s="31">
        <v>-104732.25</v>
      </c>
      <c r="J30" s="31">
        <v>-32310.29</v>
      </c>
      <c r="K30" s="31">
        <f t="shared" si="7"/>
        <v>-1103202.58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2720731.56</v>
      </c>
      <c r="E31" s="28">
        <f t="shared" si="10"/>
        <v>1250000</v>
      </c>
      <c r="F31" s="28">
        <f t="shared" si="10"/>
        <v>0</v>
      </c>
      <c r="G31" s="28">
        <f t="shared" si="10"/>
        <v>1590000</v>
      </c>
      <c r="H31" s="28">
        <f t="shared" si="10"/>
        <v>1690000</v>
      </c>
      <c r="I31" s="28">
        <f t="shared" si="10"/>
        <v>0</v>
      </c>
      <c r="J31" s="28">
        <f t="shared" si="10"/>
        <v>-5578.11</v>
      </c>
      <c r="K31" s="31">
        <f t="shared" si="7"/>
        <v>7245153.45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3740000</v>
      </c>
      <c r="E39" s="28">
        <v>1950000</v>
      </c>
      <c r="F39" s="17">
        <v>0</v>
      </c>
      <c r="G39" s="28">
        <v>2350000</v>
      </c>
      <c r="H39" s="28">
        <v>2340000</v>
      </c>
      <c r="I39" s="17">
        <v>0</v>
      </c>
      <c r="J39" s="17">
        <v>0</v>
      </c>
      <c r="K39" s="31">
        <f>SUM(B39:J39)</f>
        <v>10380000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31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1165278.4199999997</v>
      </c>
      <c r="C45" s="10">
        <f t="shared" si="11"/>
        <v>1258276.96</v>
      </c>
      <c r="D45" s="10">
        <f t="shared" si="11"/>
        <v>4268808.75</v>
      </c>
      <c r="E45" s="10">
        <f t="shared" si="11"/>
        <v>1960207.0999999999</v>
      </c>
      <c r="F45" s="10">
        <f t="shared" si="11"/>
        <v>966895.75</v>
      </c>
      <c r="G45" s="10">
        <f t="shared" si="11"/>
        <v>2267595.59</v>
      </c>
      <c r="H45" s="10">
        <f t="shared" si="11"/>
        <v>2553405.97</v>
      </c>
      <c r="I45" s="10">
        <f t="shared" si="11"/>
        <v>1379349.67</v>
      </c>
      <c r="J45" s="10">
        <f t="shared" si="11"/>
        <v>474747.2200000001</v>
      </c>
      <c r="K45" s="21">
        <f>SUM(B45:J45)</f>
        <v>16294565.430000002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1165278.42</v>
      </c>
      <c r="C51" s="10">
        <f t="shared" si="12"/>
        <v>1258276.95</v>
      </c>
      <c r="D51" s="10">
        <f t="shared" si="12"/>
        <v>4268808.75</v>
      </c>
      <c r="E51" s="10">
        <f t="shared" si="12"/>
        <v>1960207.09</v>
      </c>
      <c r="F51" s="10">
        <f t="shared" si="12"/>
        <v>966895.75</v>
      </c>
      <c r="G51" s="10">
        <f t="shared" si="12"/>
        <v>2267595.59</v>
      </c>
      <c r="H51" s="10">
        <f t="shared" si="12"/>
        <v>2553405.98</v>
      </c>
      <c r="I51" s="10">
        <f>SUM(I52:I64)</f>
        <v>1379349.68</v>
      </c>
      <c r="J51" s="10">
        <f t="shared" si="12"/>
        <v>474747.22</v>
      </c>
      <c r="K51" s="5">
        <f>SUM(K52:K64)</f>
        <v>16294565.430000002</v>
      </c>
      <c r="L51" s="9"/>
    </row>
    <row r="52" spans="1:11" ht="16.5" customHeight="1">
      <c r="A52" s="7" t="s">
        <v>71</v>
      </c>
      <c r="B52" s="8">
        <v>1017404.59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1017404.59</v>
      </c>
    </row>
    <row r="53" spans="1:11" ht="16.5" customHeight="1">
      <c r="A53" s="7" t="s">
        <v>72</v>
      </c>
      <c r="B53" s="8">
        <v>147873.83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147873.83</v>
      </c>
    </row>
    <row r="54" spans="1:11" ht="16.5" customHeight="1">
      <c r="A54" s="7" t="s">
        <v>4</v>
      </c>
      <c r="B54" s="6">
        <v>0</v>
      </c>
      <c r="C54" s="8">
        <v>1258276.95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1258276.95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4268808.75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4268808.75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1960207.09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1960207.09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966895.75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966895.75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2267595.59</v>
      </c>
      <c r="H58" s="6">
        <v>0</v>
      </c>
      <c r="I58" s="6">
        <v>0</v>
      </c>
      <c r="J58" s="6">
        <v>0</v>
      </c>
      <c r="K58" s="5">
        <f t="shared" si="13"/>
        <v>2267595.59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2553405.98</v>
      </c>
      <c r="I59" s="6">
        <v>0</v>
      </c>
      <c r="J59" s="6">
        <v>0</v>
      </c>
      <c r="K59" s="5">
        <f t="shared" si="13"/>
        <v>2553405.98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545118.99</v>
      </c>
      <c r="J61" s="6">
        <v>0</v>
      </c>
      <c r="K61" s="5">
        <f t="shared" si="13"/>
        <v>545118.99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834230.69</v>
      </c>
      <c r="J62" s="6">
        <v>0</v>
      </c>
      <c r="K62" s="5">
        <f t="shared" si="13"/>
        <v>834230.69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474747.22</v>
      </c>
      <c r="K63" s="5">
        <f t="shared" si="13"/>
        <v>474747.22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11562.4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0</v>
      </c>
    </row>
    <row r="73" spans="1:2" ht="14.25">
      <c r="A73" s="7" t="s">
        <v>56</v>
      </c>
      <c r="B73" s="8">
        <v>0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2054.25</v>
      </c>
    </row>
    <row r="77" spans="1:2" ht="14.25">
      <c r="A77" s="7" t="s">
        <v>60</v>
      </c>
      <c r="B77" s="8">
        <v>3774.97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2020-02-26T17:44:02Z</dcterms:modified>
  <cp:category/>
  <cp:version/>
  <cp:contentType/>
  <cp:contentStatus/>
</cp:coreProperties>
</file>