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<sst xmlns="http://schemas.openxmlformats.org/spreadsheetml/2006/main" count="82" uniqueCount="81">
  <si>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</si>
  <si>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</si>
  <si>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</si>
  <si>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</si>
  <si>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</si>
  <si>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</si>
  <si>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</si>
  <si>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</si>
  <si>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</si>
  <si>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</si>
  <si>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</si>
  <si>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</si>
  <si>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</si>
  <si>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</si>
  <si>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</si>
  <si>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</si>
  <si>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</si>
  <si>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</si>
  <si>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</si>
  <si>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</si>
  <si>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</si>
  <si>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</si>
  <si>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</si>
  <si>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</si>
  <si>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</si>
  <si>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</si>
  <si>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</si>
  <si>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</si>
  <si>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</si>
  <si>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</si>
  <si>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</si>
  <si>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</si>
  <si>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</si>
  <si>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</si>
  <si>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</si>
  <si>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</si>
  <si>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</si>
  <si>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</si>
  <si>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</si>
  <si>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</si>
  <si>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</si>
  <si>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</si>
  <si>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</si>
  <si>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</si>
  <si>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</si>
  <si>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</si>
  <si>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</si>
  <si>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</si>
  <si>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</si>
  <si>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</si>
  <si>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</si>
  <si>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</si>
  <si>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</si>
  <si>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</si>
  <si>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</si>
  <si>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</si>
  <si>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</si>
  <si>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</si>
  <si>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</si>
  <si>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</si>
  <si>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</si>
  <si>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</si>
  <si>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</si>
  <si>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</si>
  <si>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</si>
  <si>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</si>
  <si>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</si>
  <si>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</si>
  <si>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</si>
  <si>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</si>
  <si>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</si>
  <si>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</si>
  <si>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</si>
  <si>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</si>
  <si>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</si>
  <si>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</si>
  <si>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</si>
  <si>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</si>
  <si>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</si>
  <si>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</si>
  <si>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12/02/20 - VENCIMENTO 19/02/20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</si>
</sst>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416515</v>
      </c>
      <c r="C7" s="48">
        <f t="shared" si="0"/>
        <v>347524</v>
      </c>
      <c r="D7" s="48">
        <f t="shared" si="0"/>
        <v>402072</v>
      </c>
      <c r="E7" s="48">
        <f t="shared" si="0"/>
        <v>259075</v>
      </c>
      <c r="F7" s="48">
        <f t="shared" si="0"/>
        <v>274743</v>
      </c>
      <c r="G7" s="48">
        <f t="shared" si="0"/>
        <v>290352</v>
      </c>
      <c r="H7" s="48">
        <f t="shared" si="0"/>
        <v>308846</v>
      </c>
      <c r="I7" s="48">
        <f t="shared" si="0"/>
        <v>486290</v>
      </c>
      <c r="J7" s="48">
        <f t="shared" si="0"/>
        <v>147403</v>
      </c>
      <c r="K7" s="48">
        <f t="shared" si="0"/>
        <v>2932820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26684</v>
      </c>
      <c r="C8" s="46">
        <f t="shared" si="1"/>
        <v>24370</v>
      </c>
      <c r="D8" s="46">
        <f t="shared" si="1"/>
        <v>22410</v>
      </c>
      <c r="E8" s="46">
        <f t="shared" si="1"/>
        <v>16810</v>
      </c>
      <c r="F8" s="46">
        <f t="shared" si="1"/>
        <v>17779</v>
      </c>
      <c r="G8" s="46">
        <f t="shared" si="1"/>
        <v>11295</v>
      </c>
      <c r="H8" s="46">
        <f t="shared" si="1"/>
        <v>9213</v>
      </c>
      <c r="I8" s="46">
        <f t="shared" si="1"/>
        <v>30175</v>
      </c>
      <c r="J8" s="46">
        <f t="shared" si="1"/>
        <v>6465</v>
      </c>
      <c r="K8" s="39">
        <f>SUM(B8:J8)</f>
        <v>165201</v>
      </c>
      <c r="L8"/>
      <c r="M8"/>
      <c r="N8"/>
    </row>
    <row r="9" spans="1:14" ht="16.5" customHeight="1">
      <c r="A9" s="23" t="s">
        <v>36</v>
      </c>
      <c r="B9" s="46">
        <v>26653</v>
      </c>
      <c r="C9" s="46">
        <v>24366</v>
      </c>
      <c r="D9" s="46">
        <v>22388</v>
      </c>
      <c r="E9" s="46">
        <v>16760</v>
      </c>
      <c r="F9" s="46">
        <v>17758</v>
      </c>
      <c r="G9" s="46">
        <v>11292</v>
      </c>
      <c r="H9" s="46">
        <v>9213</v>
      </c>
      <c r="I9" s="46">
        <v>30099</v>
      </c>
      <c r="J9" s="46">
        <v>6465</v>
      </c>
      <c r="K9" s="39">
        <f>SUM(B9:J9)</f>
        <v>164994</v>
      </c>
      <c r="L9"/>
      <c r="M9"/>
      <c r="N9"/>
    </row>
    <row r="10" spans="1:14" ht="16.5" customHeight="1">
      <c r="A10" s="23" t="s">
        <v>35</v>
      </c>
      <c r="B10" s="46">
        <v>31</v>
      </c>
      <c r="C10" s="46">
        <v>4</v>
      </c>
      <c r="D10" s="46">
        <v>22</v>
      </c>
      <c r="E10" s="46">
        <v>50</v>
      </c>
      <c r="F10" s="46">
        <v>21</v>
      </c>
      <c r="G10" s="46">
        <v>3</v>
      </c>
      <c r="H10" s="46">
        <v>0</v>
      </c>
      <c r="I10" s="46">
        <v>76</v>
      </c>
      <c r="J10" s="46">
        <v>0</v>
      </c>
      <c r="K10" s="39">
        <f>SUM(B10:J10)</f>
        <v>207</v>
      </c>
      <c r="L10"/>
      <c r="M10"/>
      <c r="N10"/>
    </row>
    <row r="11" spans="1:14" ht="16.5" customHeight="1">
      <c r="A11" s="45" t="s">
        <v>34</v>
      </c>
      <c r="B11" s="44">
        <v>389831</v>
      </c>
      <c r="C11" s="44">
        <v>323154</v>
      </c>
      <c r="D11" s="44">
        <v>379662</v>
      </c>
      <c r="E11" s="44">
        <v>242265</v>
      </c>
      <c r="F11" s="44">
        <v>256964</v>
      </c>
      <c r="G11" s="44">
        <v>279057</v>
      </c>
      <c r="H11" s="44">
        <v>299633</v>
      </c>
      <c r="I11" s="44">
        <v>456115</v>
      </c>
      <c r="J11" s="44">
        <v>140938</v>
      </c>
      <c r="K11" s="39">
        <f>SUM(B11:J11)</f>
        <v>2767619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1491113.7499999998</v>
      </c>
      <c r="C17" s="37">
        <f t="shared" si="2"/>
        <v>1333858.81</v>
      </c>
      <c r="D17" s="37">
        <f t="shared" si="2"/>
        <v>1682828.2400000002</v>
      </c>
      <c r="E17" s="37">
        <f t="shared" si="2"/>
        <v>1044952.15</v>
      </c>
      <c r="F17" s="37">
        <f t="shared" si="2"/>
        <v>1052460.88</v>
      </c>
      <c r="G17" s="37">
        <f t="shared" si="2"/>
        <v>1082000.51</v>
      </c>
      <c r="H17" s="37">
        <f t="shared" si="2"/>
        <v>985428.51</v>
      </c>
      <c r="I17" s="37">
        <f t="shared" si="2"/>
        <v>1593378.47</v>
      </c>
      <c r="J17" s="37">
        <f t="shared" si="2"/>
        <v>545413.5100000001</v>
      </c>
      <c r="K17" s="37">
        <f aca="true" t="shared" si="3" ref="K17:K22">SUM(B17:J17)</f>
        <v>10811434.83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1416484.21</v>
      </c>
      <c r="C18" s="31">
        <f t="shared" si="4"/>
        <v>1297341.84</v>
      </c>
      <c r="D18" s="31">
        <f t="shared" si="4"/>
        <v>1662688.34</v>
      </c>
      <c r="E18" s="31">
        <f t="shared" si="4"/>
        <v>932721.82</v>
      </c>
      <c r="F18" s="31">
        <f t="shared" si="4"/>
        <v>1046029.02</v>
      </c>
      <c r="G18" s="31">
        <f t="shared" si="4"/>
        <v>1117710.02</v>
      </c>
      <c r="H18" s="31">
        <f t="shared" si="4"/>
        <v>947724.84</v>
      </c>
      <c r="I18" s="31">
        <f t="shared" si="4"/>
        <v>1506331.9</v>
      </c>
      <c r="J18" s="31">
        <f t="shared" si="4"/>
        <v>517310.83</v>
      </c>
      <c r="K18" s="31">
        <f t="shared" si="3"/>
        <v>10444342.82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33145</v>
      </c>
      <c r="C19" s="31">
        <f t="shared" si="5"/>
        <v>7118.06</v>
      </c>
      <c r="D19" s="31">
        <f t="shared" si="5"/>
        <v>-5074.69</v>
      </c>
      <c r="E19" s="31">
        <f t="shared" si="5"/>
        <v>83796.93</v>
      </c>
      <c r="F19" s="31">
        <f t="shared" si="5"/>
        <v>-14122.13</v>
      </c>
      <c r="G19" s="31">
        <f t="shared" si="5"/>
        <v>-46784</v>
      </c>
      <c r="H19" s="31">
        <f t="shared" si="5"/>
        <v>29534.13</v>
      </c>
      <c r="I19" s="31">
        <f t="shared" si="5"/>
        <v>31344.09</v>
      </c>
      <c r="J19" s="31">
        <f t="shared" si="5"/>
        <v>18942.71</v>
      </c>
      <c r="K19" s="31">
        <f t="shared" si="3"/>
        <v>137900.09999999998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-161872.93</v>
      </c>
      <c r="C25" s="31">
        <f t="shared" si="6"/>
        <v>-116621.54</v>
      </c>
      <c r="D25" s="31">
        <f t="shared" si="6"/>
        <v>-139739.92999999993</v>
      </c>
      <c r="E25" s="31">
        <f t="shared" si="6"/>
        <v>-162161.24</v>
      </c>
      <c r="F25" s="31">
        <f t="shared" si="6"/>
        <v>-78135.2</v>
      </c>
      <c r="G25" s="31">
        <f t="shared" si="6"/>
        <v>-131438.99</v>
      </c>
      <c r="H25" s="31">
        <f t="shared" si="6"/>
        <v>-56238.39</v>
      </c>
      <c r="I25" s="31">
        <f t="shared" si="6"/>
        <v>-156938.27</v>
      </c>
      <c r="J25" s="31">
        <f t="shared" si="6"/>
        <v>-41583.27</v>
      </c>
      <c r="K25" s="31">
        <f aca="true" t="shared" si="7" ref="K25:K33">SUM(B25:J25)</f>
        <v>-1044729.7599999999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-161872.93</v>
      </c>
      <c r="C26" s="31">
        <f t="shared" si="8"/>
        <v>-116621.54</v>
      </c>
      <c r="D26" s="31">
        <f t="shared" si="8"/>
        <v>-120471.48999999999</v>
      </c>
      <c r="E26" s="31">
        <f t="shared" si="8"/>
        <v>-162161.24</v>
      </c>
      <c r="F26" s="31">
        <f t="shared" si="8"/>
        <v>-78135.2</v>
      </c>
      <c r="G26" s="31">
        <f t="shared" si="8"/>
        <v>-131438.99</v>
      </c>
      <c r="H26" s="31">
        <f t="shared" si="8"/>
        <v>-56238.39</v>
      </c>
      <c r="I26" s="31">
        <f t="shared" si="8"/>
        <v>-156938.27</v>
      </c>
      <c r="J26" s="31">
        <f t="shared" si="8"/>
        <v>-36005.159999999996</v>
      </c>
      <c r="K26" s="31">
        <f t="shared" si="7"/>
        <v>-1019883.21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-117273.2</v>
      </c>
      <c r="C27" s="31">
        <f aca="true" t="shared" si="9" ref="C27:J27">-ROUND((C9)*$E$3,2)</f>
        <v>-107210.4</v>
      </c>
      <c r="D27" s="31">
        <f t="shared" si="9"/>
        <v>-98507.2</v>
      </c>
      <c r="E27" s="31">
        <f t="shared" si="9"/>
        <v>-73744</v>
      </c>
      <c r="F27" s="31">
        <f t="shared" si="9"/>
        <v>-78135.2</v>
      </c>
      <c r="G27" s="31">
        <f t="shared" si="9"/>
        <v>-49684.8</v>
      </c>
      <c r="H27" s="31">
        <f t="shared" si="9"/>
        <v>-40537.2</v>
      </c>
      <c r="I27" s="31">
        <f t="shared" si="9"/>
        <v>-132435.6</v>
      </c>
      <c r="J27" s="31">
        <f t="shared" si="9"/>
        <v>-28446</v>
      </c>
      <c r="K27" s="31">
        <f t="shared" si="7"/>
        <v>-725973.6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-11541.2</v>
      </c>
      <c r="C29" s="31">
        <v>-3295.6</v>
      </c>
      <c r="D29" s="31">
        <v>-5117.2</v>
      </c>
      <c r="E29" s="31">
        <v>-6635.2</v>
      </c>
      <c r="F29" s="27">
        <v>0</v>
      </c>
      <c r="G29" s="31">
        <v>-4866.4</v>
      </c>
      <c r="H29" s="31">
        <v>-1395.87</v>
      </c>
      <c r="I29" s="31">
        <v>-2178.36</v>
      </c>
      <c r="J29" s="31">
        <v>-672.03</v>
      </c>
      <c r="K29" s="31">
        <f t="shared" si="7"/>
        <v>-35701.86</v>
      </c>
      <c r="L29"/>
      <c r="M29"/>
      <c r="N29"/>
    </row>
    <row r="30" spans="1:14" ht="16.5" customHeight="1">
      <c r="A30" s="26" t="s">
        <v>21</v>
      </c>
      <c r="B30" s="31">
        <v>-33058.53</v>
      </c>
      <c r="C30" s="31">
        <v>-6115.54</v>
      </c>
      <c r="D30" s="31">
        <v>-16847.09</v>
      </c>
      <c r="E30" s="31">
        <v>-81782.04</v>
      </c>
      <c r="F30" s="27">
        <v>0</v>
      </c>
      <c r="G30" s="31">
        <v>-76887.79</v>
      </c>
      <c r="H30" s="31">
        <v>-14305.32</v>
      </c>
      <c r="I30" s="31">
        <v>-22324.31</v>
      </c>
      <c r="J30" s="31">
        <v>-6887.13</v>
      </c>
      <c r="K30" s="31">
        <f t="shared" si="7"/>
        <v>-258207.75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-19268.439999999944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-24846.549999999945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31">
        <v>1000000</v>
      </c>
      <c r="E39" s="31">
        <v>700000</v>
      </c>
      <c r="F39" s="17">
        <v>0</v>
      </c>
      <c r="G39" s="31">
        <v>760000</v>
      </c>
      <c r="H39" s="31">
        <v>650000</v>
      </c>
      <c r="I39" s="17">
        <v>0</v>
      </c>
      <c r="J39" s="17">
        <v>0</v>
      </c>
      <c r="K39" s="31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31">
        <v>-1000000</v>
      </c>
      <c r="E40" s="31">
        <v>-700000</v>
      </c>
      <c r="F40" s="17">
        <v>0</v>
      </c>
      <c r="G40" s="31">
        <v>-760000</v>
      </c>
      <c r="H40" s="31">
        <v>-650000</v>
      </c>
      <c r="I40" s="17">
        <v>0</v>
      </c>
      <c r="J40" s="17">
        <v>0</v>
      </c>
      <c r="K40" s="31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1329240.8199999998</v>
      </c>
      <c r="C45" s="10">
        <f t="shared" si="11"/>
        <v>1217237.27</v>
      </c>
      <c r="D45" s="10">
        <f t="shared" si="11"/>
        <v>1543088.3100000003</v>
      </c>
      <c r="E45" s="10">
        <f t="shared" si="11"/>
        <v>882790.91</v>
      </c>
      <c r="F45" s="10">
        <f t="shared" si="11"/>
        <v>974325.6799999999</v>
      </c>
      <c r="G45" s="10">
        <f t="shared" si="11"/>
        <v>950561.52</v>
      </c>
      <c r="H45" s="10">
        <f t="shared" si="11"/>
        <v>929190.12</v>
      </c>
      <c r="I45" s="10">
        <f t="shared" si="11"/>
        <v>1436440.2</v>
      </c>
      <c r="J45" s="10">
        <f t="shared" si="11"/>
        <v>503830.2400000001</v>
      </c>
      <c r="K45" s="21">
        <f>SUM(B45:J45)</f>
        <v>9766705.07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1329240.82</v>
      </c>
      <c r="C51" s="10">
        <f t="shared" si="12"/>
        <v>1217237.27</v>
      </c>
      <c r="D51" s="10">
        <f t="shared" si="12"/>
        <v>1543088.31</v>
      </c>
      <c r="E51" s="10">
        <f t="shared" si="12"/>
        <v>882790.91</v>
      </c>
      <c r="F51" s="10">
        <f t="shared" si="12"/>
        <v>974325.68</v>
      </c>
      <c r="G51" s="10">
        <f t="shared" si="12"/>
        <v>950561.53</v>
      </c>
      <c r="H51" s="10">
        <f t="shared" si="12"/>
        <v>929190.12</v>
      </c>
      <c r="I51" s="10">
        <f>SUM(I52:I64)</f>
        <v>1436440.2</v>
      </c>
      <c r="J51" s="10">
        <f t="shared" si="12"/>
        <v>503830.24</v>
      </c>
      <c r="K51" s="5">
        <f>SUM(K52:K64)</f>
        <v>9766705.08</v>
      </c>
      <c r="L51" s="9"/>
    </row>
    <row r="52" spans="1:11" ht="16.5" customHeight="1">
      <c r="A52" s="7" t="s">
        <v>71</v>
      </c>
      <c r="B52" s="8">
        <v>1161623.55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1161623.55</v>
      </c>
    </row>
    <row r="53" spans="1:11" ht="16.5" customHeight="1">
      <c r="A53" s="7" t="s">
        <v>72</v>
      </c>
      <c r="B53" s="8">
        <v>167617.27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167617.27</v>
      </c>
    </row>
    <row r="54" spans="1:11" ht="16.5" customHeight="1">
      <c r="A54" s="7" t="s">
        <v>4</v>
      </c>
      <c r="B54" s="6">
        <v>0</v>
      </c>
      <c r="C54" s="8">
        <v>1217237.27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1217237.27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1543088.31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1543088.31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882790.91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882790.91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974325.68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974325.68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950561.53</v>
      </c>
      <c r="H58" s="6">
        <v>0</v>
      </c>
      <c r="I58" s="6">
        <v>0</v>
      </c>
      <c r="J58" s="6">
        <v>0</v>
      </c>
      <c r="K58" s="5">
        <f t="shared" si="13"/>
        <v>950561.53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929190.12</v>
      </c>
      <c r="I59" s="6">
        <v>0</v>
      </c>
      <c r="J59" s="6">
        <v>0</v>
      </c>
      <c r="K59" s="5">
        <f t="shared" si="13"/>
        <v>929190.12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540963.38</v>
      </c>
      <c r="J61" s="6">
        <v>0</v>
      </c>
      <c r="K61" s="5">
        <f t="shared" si="13"/>
        <v>540963.38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895476.82</v>
      </c>
      <c r="J62" s="6">
        <v>0</v>
      </c>
      <c r="K62" s="5">
        <f t="shared" si="13"/>
        <v>895476.82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503830.24</v>
      </c>
      <c r="K63" s="5">
        <f t="shared" si="13"/>
        <v>503830.24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234020.49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0</v>
      </c>
    </row>
    <row r="73" spans="1:2" ht="14.25">
      <c r="A73" s="7" t="s">
        <v>56</v>
      </c>
      <c r="B73" s="8">
        <v>0</v>
      </c>
    </row>
    <row r="74" spans="1:2" ht="14.25">
      <c r="A74" s="7" t="s">
        <v>57</v>
      </c>
      <c r="B74" s="8">
        <v>29792.82</v>
      </c>
    </row>
    <row r="75" spans="1:2" ht="14.25">
      <c r="A75" s="7" t="s">
        <v>58</v>
      </c>
      <c r="B75" s="8">
        <v>22085.54</v>
      </c>
    </row>
    <row r="76" spans="1:2" ht="14.25">
      <c r="A76" s="7" t="s">
        <v>59</v>
      </c>
      <c r="B76" s="8">
        <v>111601.03</v>
      </c>
    </row>
    <row r="77" spans="1:2" ht="14.25">
      <c r="A77" s="7" t="s">
        <v>60</v>
      </c>
      <c r="B77" s="8">
        <v>18341.52</v>
      </c>
    </row>
    <row r="78" spans="1:2" ht="14.25">
      <c r="A78" s="7" t="s">
        <v>61</v>
      </c>
      <c r="B78" s="8">
        <v>11863.84</v>
      </c>
    </row>
    <row r="79" spans="1:2" ht="14.25">
      <c r="A79" s="7" t="s">
        <v>62</v>
      </c>
      <c r="B79" s="8">
        <v>40335.74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2020-02-18T22:24:34Z</dcterms:modified>
  <cp:category/>
  <cp:version/>
  <cp:contentType/>
  <cp:contentStatus/>
</cp:coreProperties>
</file>