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<sst xmlns="http://schemas.openxmlformats.org/spreadsheetml/2006/main" count="82" uniqueCount="81">
  <si>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</si>
  <si>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</si>
  <si>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</si>
  <si>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</si>
  <si>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</si>
  <si>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</si>
  <si>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</si>
  <si>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</si>
  <si>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</si>
  <si>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</si>
  <si>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</si>
  <si>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</si>
  <si>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</si>
  <si>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</si>
  <si>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</si>
  <si>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</si>
  <si>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</si>
  <si>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</si>
  <si>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</si>
  <si>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</si>
  <si>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</si>
  <si>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</si>
  <si>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</si>
  <si>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</si>
  <si>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</si>
  <si>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</si>
  <si>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</si>
  <si>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</si>
  <si>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</si>
  <si>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</si>
  <si>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</si>
  <si>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</si>
  <si>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</si>
  <si>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</si>
  <si>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</si>
  <si>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</si>
  <si>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</si>
  <si>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</si>
  <si>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</si>
  <si>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</si>
  <si>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</si>
  <si>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</si>
  <si>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</si>
  <si>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</si>
  <si>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</si>
  <si>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</si>
  <si>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</si>
  <si>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</si>
  <si>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</si>
  <si>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</si>
  <si>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</si>
  <si>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</si>
  <si>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</si>
  <si>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</si>
  <si>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</si>
  <si>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</si>
  <si>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</si>
  <si>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</si>
  <si>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</si>
  <si>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</si>
  <si>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</si>
  <si>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</si>
  <si>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</si>
  <si>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</si>
  <si>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</si>
  <si>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</si>
  <si>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</si>
  <si>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</si>
  <si>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</si>
  <si>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</si>
  <si>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</si>
  <si>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</si>
  <si>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</si>
  <si>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</si>
  <si>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</si>
  <si>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</si>
  <si>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</si>
  <si>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</si>
  <si>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</si>
  <si>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</si>
  <si>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01/02/20 - VENCIMENTO 07/02/20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</si>
</sst>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60" t="s">
        <v>52</v>
      </c>
      <c r="B4" s="61" t="s">
        <v>51</v>
      </c>
      <c r="C4" s="62"/>
      <c r="D4" s="62"/>
      <c r="E4" s="62"/>
      <c r="F4" s="62"/>
      <c r="G4" s="62"/>
      <c r="H4" s="62"/>
      <c r="I4" s="62"/>
      <c r="J4" s="62"/>
      <c r="K4" s="60" t="s">
        <v>50</v>
      </c>
    </row>
    <row r="5" spans="1:11" ht="43.5" customHeight="1">
      <c r="A5" s="60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60"/>
    </row>
    <row r="6" spans="1:11" ht="18.75" customHeight="1">
      <c r="A6" s="60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60"/>
    </row>
    <row r="7" spans="1:14" ht="16.5" customHeight="1">
      <c r="A7" s="13" t="s">
        <v>38</v>
      </c>
      <c r="B7" s="48">
        <f aca="true" t="shared" si="0" ref="B7:K7">B8+B11</f>
        <v>208271</v>
      </c>
      <c r="C7" s="48">
        <f t="shared" si="0"/>
        <v>161116</v>
      </c>
      <c r="D7" s="48">
        <f t="shared" si="0"/>
        <v>212284</v>
      </c>
      <c r="E7" s="48">
        <f t="shared" si="0"/>
        <v>121231</v>
      </c>
      <c r="F7" s="48">
        <f t="shared" si="0"/>
        <v>136418</v>
      </c>
      <c r="G7" s="48">
        <f t="shared" si="0"/>
        <v>159545</v>
      </c>
      <c r="H7" s="48">
        <f t="shared" si="0"/>
        <v>177059</v>
      </c>
      <c r="I7" s="48">
        <f t="shared" si="0"/>
        <v>242971</v>
      </c>
      <c r="J7" s="48">
        <f t="shared" si="0"/>
        <v>50954</v>
      </c>
      <c r="K7" s="48">
        <f t="shared" si="0"/>
        <v>1469849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18054</v>
      </c>
      <c r="C8" s="46">
        <f t="shared" si="1"/>
        <v>16631</v>
      </c>
      <c r="D8" s="46">
        <f t="shared" si="1"/>
        <v>17451</v>
      </c>
      <c r="E8" s="46">
        <f t="shared" si="1"/>
        <v>11084</v>
      </c>
      <c r="F8" s="46">
        <f t="shared" si="1"/>
        <v>11269</v>
      </c>
      <c r="G8" s="46">
        <f t="shared" si="1"/>
        <v>8725</v>
      </c>
      <c r="H8" s="46">
        <f t="shared" si="1"/>
        <v>8112</v>
      </c>
      <c r="I8" s="46">
        <f t="shared" si="1"/>
        <v>18480</v>
      </c>
      <c r="J8" s="46">
        <f t="shared" si="1"/>
        <v>2216</v>
      </c>
      <c r="K8" s="39">
        <f>SUM(B8:J8)</f>
        <v>112022</v>
      </c>
      <c r="L8"/>
      <c r="M8"/>
      <c r="N8"/>
    </row>
    <row r="9" spans="1:14" ht="16.5" customHeight="1">
      <c r="A9" s="23" t="s">
        <v>36</v>
      </c>
      <c r="B9" s="46">
        <v>18043</v>
      </c>
      <c r="C9" s="46">
        <v>16629</v>
      </c>
      <c r="D9" s="46">
        <v>17444</v>
      </c>
      <c r="E9" s="46">
        <v>11056</v>
      </c>
      <c r="F9" s="46">
        <v>11260</v>
      </c>
      <c r="G9" s="46">
        <v>8721</v>
      </c>
      <c r="H9" s="46">
        <v>8112</v>
      </c>
      <c r="I9" s="46">
        <v>18454</v>
      </c>
      <c r="J9" s="46">
        <v>2216</v>
      </c>
      <c r="K9" s="39">
        <f>SUM(B9:J9)</f>
        <v>111935</v>
      </c>
      <c r="L9"/>
      <c r="M9"/>
      <c r="N9"/>
    </row>
    <row r="10" spans="1:14" ht="16.5" customHeight="1">
      <c r="A10" s="23" t="s">
        <v>35</v>
      </c>
      <c r="B10" s="46">
        <v>11</v>
      </c>
      <c r="C10" s="46">
        <v>2</v>
      </c>
      <c r="D10" s="46">
        <v>7</v>
      </c>
      <c r="E10" s="46">
        <v>28</v>
      </c>
      <c r="F10" s="46">
        <v>9</v>
      </c>
      <c r="G10" s="46">
        <v>4</v>
      </c>
      <c r="H10" s="46">
        <v>0</v>
      </c>
      <c r="I10" s="46">
        <v>26</v>
      </c>
      <c r="J10" s="46">
        <v>0</v>
      </c>
      <c r="K10" s="39">
        <f>SUM(B10:J10)</f>
        <v>87</v>
      </c>
      <c r="L10"/>
      <c r="M10"/>
      <c r="N10"/>
    </row>
    <row r="11" spans="1:14" ht="16.5" customHeight="1">
      <c r="A11" s="45" t="s">
        <v>34</v>
      </c>
      <c r="B11" s="44">
        <v>190217</v>
      </c>
      <c r="C11" s="44">
        <v>144485</v>
      </c>
      <c r="D11" s="44">
        <v>194833</v>
      </c>
      <c r="E11" s="44">
        <v>110147</v>
      </c>
      <c r="F11" s="44">
        <v>125149</v>
      </c>
      <c r="G11" s="44">
        <v>150820</v>
      </c>
      <c r="H11" s="44">
        <v>168947</v>
      </c>
      <c r="I11" s="44">
        <v>224491</v>
      </c>
      <c r="J11" s="44">
        <v>48738</v>
      </c>
      <c r="K11" s="39">
        <f>SUM(B11:J11)</f>
        <v>1357827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1.023399481939529</v>
      </c>
      <c r="C15" s="40">
        <v>1.005486646771718</v>
      </c>
      <c r="D15" s="40">
        <v>0.996947898904039</v>
      </c>
      <c r="E15" s="40">
        <v>1.089841284272853</v>
      </c>
      <c r="F15" s="40">
        <v>0.98649929857246</v>
      </c>
      <c r="G15" s="40">
        <v>0.958142992663847</v>
      </c>
      <c r="H15" s="40">
        <v>1.031163191450706</v>
      </c>
      <c r="I15" s="40">
        <v>1.02080822470961</v>
      </c>
      <c r="J15" s="40">
        <v>1.036617662668757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766346.13</v>
      </c>
      <c r="C17" s="37">
        <f t="shared" si="2"/>
        <v>634161.06</v>
      </c>
      <c r="D17" s="37">
        <f t="shared" si="2"/>
        <v>900393.3099999999</v>
      </c>
      <c r="E17" s="37">
        <f t="shared" si="2"/>
        <v>504100.99999999994</v>
      </c>
      <c r="F17" s="37">
        <f t="shared" si="2"/>
        <v>537124.4</v>
      </c>
      <c r="G17" s="37">
        <f t="shared" si="2"/>
        <v>599535.72</v>
      </c>
      <c r="H17" s="37">
        <f t="shared" si="2"/>
        <v>571770.69</v>
      </c>
      <c r="I17" s="37">
        <f t="shared" si="2"/>
        <v>826763.0399999999</v>
      </c>
      <c r="J17" s="37">
        <f t="shared" si="2"/>
        <v>191455.31999999998</v>
      </c>
      <c r="K17" s="37">
        <f aca="true" t="shared" si="3" ref="K17:K22">SUM(B17:J17)</f>
        <v>5531650.670000001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708288.02</v>
      </c>
      <c r="C18" s="31">
        <f t="shared" si="4"/>
        <v>601462.14</v>
      </c>
      <c r="D18" s="31">
        <f t="shared" si="4"/>
        <v>877858.03</v>
      </c>
      <c r="E18" s="31">
        <f t="shared" si="4"/>
        <v>436455.85</v>
      </c>
      <c r="F18" s="31">
        <f t="shared" si="4"/>
        <v>519384.25</v>
      </c>
      <c r="G18" s="31">
        <f t="shared" si="4"/>
        <v>614168.48</v>
      </c>
      <c r="H18" s="31">
        <f t="shared" si="4"/>
        <v>543323.25</v>
      </c>
      <c r="I18" s="31">
        <f t="shared" si="4"/>
        <v>752626.97</v>
      </c>
      <c r="J18" s="31">
        <f t="shared" si="4"/>
        <v>178823.06</v>
      </c>
      <c r="K18" s="31">
        <f t="shared" si="3"/>
        <v>5232390.05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16573.57</v>
      </c>
      <c r="C19" s="31">
        <f t="shared" si="5"/>
        <v>3300.01</v>
      </c>
      <c r="D19" s="31">
        <f t="shared" si="5"/>
        <v>-2679.31</v>
      </c>
      <c r="E19" s="31">
        <f t="shared" si="5"/>
        <v>39211.75</v>
      </c>
      <c r="F19" s="31">
        <f t="shared" si="5"/>
        <v>-7012.05</v>
      </c>
      <c r="G19" s="31">
        <f t="shared" si="5"/>
        <v>-25707.25</v>
      </c>
      <c r="H19" s="31">
        <f t="shared" si="5"/>
        <v>16931.69</v>
      </c>
      <c r="I19" s="31">
        <f t="shared" si="5"/>
        <v>15660.83</v>
      </c>
      <c r="J19" s="31">
        <f t="shared" si="5"/>
        <v>6548.08</v>
      </c>
      <c r="K19" s="31">
        <f t="shared" si="3"/>
        <v>62827.32000000001</v>
      </c>
      <c r="L19"/>
      <c r="M19"/>
      <c r="N19"/>
    </row>
    <row r="20" spans="1:14" ht="16.5" customHeight="1">
      <c r="A20" s="18" t="s">
        <v>28</v>
      </c>
      <c r="B20" s="31">
        <v>40069.38</v>
      </c>
      <c r="C20" s="31">
        <v>29398.91</v>
      </c>
      <c r="D20" s="31">
        <v>25718.73</v>
      </c>
      <c r="E20" s="31">
        <v>27018.24</v>
      </c>
      <c r="F20" s="31">
        <v>23337.04</v>
      </c>
      <c r="G20" s="31">
        <v>16739.35</v>
      </c>
      <c r="H20" s="31">
        <v>22773.06</v>
      </c>
      <c r="I20" s="31">
        <v>58475.24</v>
      </c>
      <c r="J20" s="31">
        <v>12184.8</v>
      </c>
      <c r="K20" s="31">
        <f t="shared" si="3"/>
        <v>255714.74999999997</v>
      </c>
      <c r="L20"/>
      <c r="M20"/>
      <c r="N20"/>
    </row>
    <row r="21" spans="1:14" ht="16.5" customHeight="1">
      <c r="A21" s="18" t="s">
        <v>27</v>
      </c>
      <c r="B21" s="31">
        <v>1415.16</v>
      </c>
      <c r="C21" s="35">
        <v>0</v>
      </c>
      <c r="D21" s="35">
        <v>0</v>
      </c>
      <c r="E21" s="31">
        <v>1415.16</v>
      </c>
      <c r="F21" s="31">
        <v>1415.16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4245.4800000000005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-504.14</v>
      </c>
      <c r="E22" s="31">
        <v>0</v>
      </c>
      <c r="F22" s="35">
        <v>0</v>
      </c>
      <c r="G22" s="31">
        <v>-5664.86</v>
      </c>
      <c r="H22" s="31">
        <v>-11257.31</v>
      </c>
      <c r="I22" s="35">
        <v>0</v>
      </c>
      <c r="J22" s="31">
        <v>-6100.62</v>
      </c>
      <c r="K22" s="31">
        <f t="shared" si="3"/>
        <v>-23526.929999999997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-79389.2</v>
      </c>
      <c r="C25" s="31">
        <f t="shared" si="6"/>
        <v>-73167.6</v>
      </c>
      <c r="D25" s="31">
        <f t="shared" si="6"/>
        <v>-96022.04000000001</v>
      </c>
      <c r="E25" s="31">
        <f t="shared" si="6"/>
        <v>-48646.4</v>
      </c>
      <c r="F25" s="31">
        <f t="shared" si="6"/>
        <v>-49544</v>
      </c>
      <c r="G25" s="31">
        <f t="shared" si="6"/>
        <v>-38372.4</v>
      </c>
      <c r="H25" s="31">
        <f t="shared" si="6"/>
        <v>-35692.8</v>
      </c>
      <c r="I25" s="31">
        <f t="shared" si="6"/>
        <v>-81197.6</v>
      </c>
      <c r="J25" s="31">
        <f t="shared" si="6"/>
        <v>-15328.509999999998</v>
      </c>
      <c r="K25" s="31">
        <f aca="true" t="shared" si="7" ref="K25:K33">SUM(B25:J25)</f>
        <v>-517360.55000000005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-79389.2</v>
      </c>
      <c r="C26" s="31">
        <f t="shared" si="8"/>
        <v>-73167.6</v>
      </c>
      <c r="D26" s="31">
        <f t="shared" si="8"/>
        <v>-76753.6</v>
      </c>
      <c r="E26" s="31">
        <f t="shared" si="8"/>
        <v>-48646.4</v>
      </c>
      <c r="F26" s="31">
        <f t="shared" si="8"/>
        <v>-49544</v>
      </c>
      <c r="G26" s="31">
        <f t="shared" si="8"/>
        <v>-38372.4</v>
      </c>
      <c r="H26" s="31">
        <f t="shared" si="8"/>
        <v>-35692.8</v>
      </c>
      <c r="I26" s="31">
        <f t="shared" si="8"/>
        <v>-81197.6</v>
      </c>
      <c r="J26" s="31">
        <f t="shared" si="8"/>
        <v>-9750.4</v>
      </c>
      <c r="K26" s="31">
        <f t="shared" si="7"/>
        <v>-492514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-79389.2</v>
      </c>
      <c r="C27" s="31">
        <f aca="true" t="shared" si="9" ref="C27:J27">-ROUND((C9)*$E$3,2)</f>
        <v>-73167.6</v>
      </c>
      <c r="D27" s="31">
        <f t="shared" si="9"/>
        <v>-76753.6</v>
      </c>
      <c r="E27" s="31">
        <f t="shared" si="9"/>
        <v>-48646.4</v>
      </c>
      <c r="F27" s="31">
        <f t="shared" si="9"/>
        <v>-49544</v>
      </c>
      <c r="G27" s="31">
        <f t="shared" si="9"/>
        <v>-38372.4</v>
      </c>
      <c r="H27" s="31">
        <f t="shared" si="9"/>
        <v>-35692.8</v>
      </c>
      <c r="I27" s="31">
        <f t="shared" si="9"/>
        <v>-81197.6</v>
      </c>
      <c r="J27" s="31">
        <f t="shared" si="9"/>
        <v>-9750.4</v>
      </c>
      <c r="K27" s="31">
        <f t="shared" si="7"/>
        <v>-492514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-19268.44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-5578.11</v>
      </c>
      <c r="K31" s="31">
        <f t="shared" si="7"/>
        <v>-24846.55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-19268.44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-5578.11</v>
      </c>
      <c r="K32" s="31">
        <f t="shared" si="7"/>
        <v>-24846.55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686956.93</v>
      </c>
      <c r="C45" s="10">
        <f t="shared" si="11"/>
        <v>560993.4600000001</v>
      </c>
      <c r="D45" s="10">
        <f>IF(+D17+D25+D46&lt;0,0,D17+D25+D46)</f>
        <v>799210.2399999999</v>
      </c>
      <c r="E45" s="10">
        <f t="shared" si="11"/>
        <v>455454.5999999999</v>
      </c>
      <c r="F45" s="10">
        <f t="shared" si="11"/>
        <v>487580.4</v>
      </c>
      <c r="G45" s="10">
        <f t="shared" si="11"/>
        <v>561163.32</v>
      </c>
      <c r="H45" s="10">
        <f>IF(+H17+H25+H46&lt;0,0,H17+H25+H46)</f>
        <v>526050.7799999998</v>
      </c>
      <c r="I45" s="10">
        <f t="shared" si="11"/>
        <v>745565.44</v>
      </c>
      <c r="J45" s="10">
        <f t="shared" si="11"/>
        <v>176126.80999999997</v>
      </c>
      <c r="K45" s="21">
        <f>SUM(B45:J45)</f>
        <v>4999101.9799999995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21">
        <v>-5161.030000000028</v>
      </c>
      <c r="E46" s="17">
        <v>0</v>
      </c>
      <c r="F46" s="17">
        <v>0</v>
      </c>
      <c r="G46" s="17">
        <v>0</v>
      </c>
      <c r="H46" s="21">
        <v>-10027.110000000102</v>
      </c>
      <c r="I46" s="17">
        <v>0</v>
      </c>
      <c r="J46" s="17">
        <v>0</v>
      </c>
      <c r="K46" s="21">
        <f>SUM(B46:J46)</f>
        <v>-15188.14000000013</v>
      </c>
      <c r="L46" s="57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686956.93</v>
      </c>
      <c r="C51" s="10">
        <f t="shared" si="12"/>
        <v>560993.46</v>
      </c>
      <c r="D51" s="10">
        <f t="shared" si="12"/>
        <v>799210.24</v>
      </c>
      <c r="E51" s="10">
        <f t="shared" si="12"/>
        <v>455454.6</v>
      </c>
      <c r="F51" s="10">
        <f t="shared" si="12"/>
        <v>487580.4</v>
      </c>
      <c r="G51" s="10">
        <f t="shared" si="12"/>
        <v>561163.31</v>
      </c>
      <c r="H51" s="10">
        <f t="shared" si="12"/>
        <v>526050.78</v>
      </c>
      <c r="I51" s="10">
        <f>SUM(I52:I64)</f>
        <v>745565.44</v>
      </c>
      <c r="J51" s="10">
        <f t="shared" si="12"/>
        <v>176126.82</v>
      </c>
      <c r="K51" s="5">
        <f>SUM(K52:K64)</f>
        <v>4999101.9799999995</v>
      </c>
      <c r="L51" s="9"/>
    </row>
    <row r="52" spans="1:11" ht="16.5" customHeight="1">
      <c r="A52" s="7" t="s">
        <v>71</v>
      </c>
      <c r="B52" s="8">
        <v>599576.01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599576.01</v>
      </c>
    </row>
    <row r="53" spans="1:11" ht="16.5" customHeight="1">
      <c r="A53" s="7" t="s">
        <v>72</v>
      </c>
      <c r="B53" s="8">
        <v>87380.92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87380.92</v>
      </c>
    </row>
    <row r="54" spans="1:11" ht="16.5" customHeight="1">
      <c r="A54" s="7" t="s">
        <v>4</v>
      </c>
      <c r="B54" s="6">
        <v>0</v>
      </c>
      <c r="C54" s="8">
        <v>560993.46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560993.46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799210.24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799210.24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455454.6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455454.6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487580.4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487580.4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561163.31</v>
      </c>
      <c r="H58" s="6">
        <v>0</v>
      </c>
      <c r="I58" s="6">
        <v>0</v>
      </c>
      <c r="J58" s="6">
        <v>0</v>
      </c>
      <c r="K58" s="5">
        <f t="shared" si="13"/>
        <v>561163.31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526050.78</v>
      </c>
      <c r="I59" s="6">
        <v>0</v>
      </c>
      <c r="J59" s="6">
        <v>0</v>
      </c>
      <c r="K59" s="5">
        <f t="shared" si="13"/>
        <v>526050.78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264675.73</v>
      </c>
      <c r="J61" s="6">
        <v>0</v>
      </c>
      <c r="K61" s="5">
        <f t="shared" si="13"/>
        <v>264675.73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480889.71</v>
      </c>
      <c r="J62" s="6">
        <v>0</v>
      </c>
      <c r="K62" s="5">
        <f t="shared" si="13"/>
        <v>480889.71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176126.82</v>
      </c>
      <c r="K63" s="5">
        <f t="shared" si="13"/>
        <v>176126.82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37098.93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2688.13</v>
      </c>
    </row>
    <row r="73" spans="1:2" ht="14.25">
      <c r="A73" s="7" t="s">
        <v>56</v>
      </c>
      <c r="B73" s="8">
        <v>18159.87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5100.92</v>
      </c>
    </row>
    <row r="77" spans="1:2" ht="14.25">
      <c r="A77" s="7" t="s">
        <v>60</v>
      </c>
      <c r="B77" s="8">
        <v>5416.83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5733.18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2020-02-06T23:25:07Z</dcterms:modified>
  <cp:category/>
  <cp:version/>
  <cp:contentType/>
  <cp:contentStatus/>
</cp:coreProperties>
</file>