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<sst xmlns="http://schemas.openxmlformats.org/spreadsheetml/2006/main" count="77" uniqueCount="76">
  <si>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</si>
  <si>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</si>
  <si>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</si>
  <si>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</si>
  <si>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</si>
  <si>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</si>
  <si>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</si>
  <si>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</si>
  <si>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</si>
  <si>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</si>
  <si>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</si>
  <si>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</si>
  <si>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</si>
  <si>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</si>
  <si>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</si>
  <si>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</si>
  <si>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</si>
  <si>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</si>
  <si>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</si>
  <si>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</si>
  <si>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</si>
  <si>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</si>
  <si>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</si>
  <si>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</si>
  <si>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</si>
  <si>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</si>
  <si>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</si>
  <si>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</si>
  <si>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</si>
  <si>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</si>
  <si>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</si>
  <si>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</si>
  <si>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</si>
  <si>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</si>
  <si>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</si>
  <si>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</si>
  <si>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</si>
  <si>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</si>
  <si>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</si>
  <si>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</si>
  <si>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</si>
  <si>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</si>
  <si>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</si>
  <si>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</si>
  <si>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</si>
  <si>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</si>
  <si>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</si>
  <si>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</si>
  <si>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</si>
  <si>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</si>
  <si>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</si>
  <si>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</si>
  <si>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</si>
  <si>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</si>
  <si>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</si>
  <si>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</si>
  <si>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</si>
  <si>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</si>
  <si>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</si>
  <si>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</si>
  <si>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</si>
  <si>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</si>
  <si>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</si>
  <si>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</si>
  <si>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</si>
  <si>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</si>
  <si>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</si>
  <si>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</si>
  <si>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</si>
  <si>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</si>
  <si>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</si>
  <si>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</si>
  <si>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</si>
  <si>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</si>
  <si>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</si>
  <si>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28/02/20 - VENCIMENTO 06/03/20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</si>
</sst>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106555</v>
      </c>
      <c r="C7" s="10">
        <f>C8+C11</f>
        <v>129201</v>
      </c>
      <c r="D7" s="10">
        <f aca="true" t="shared" si="0" ref="D7:K7">D8+D11</f>
        <v>333420</v>
      </c>
      <c r="E7" s="10">
        <f t="shared" si="0"/>
        <v>304999</v>
      </c>
      <c r="F7" s="10">
        <f t="shared" si="0"/>
        <v>287422</v>
      </c>
      <c r="G7" s="10">
        <f t="shared" si="0"/>
        <v>180682</v>
      </c>
      <c r="H7" s="10">
        <f t="shared" si="0"/>
        <v>84930</v>
      </c>
      <c r="I7" s="10">
        <f t="shared" si="0"/>
        <v>140690</v>
      </c>
      <c r="J7" s="10">
        <f t="shared" si="0"/>
        <v>154777</v>
      </c>
      <c r="K7" s="10">
        <f t="shared" si="0"/>
        <v>267458</v>
      </c>
      <c r="L7" s="10">
        <f>SUM(B7:K7)</f>
        <v>1990134</v>
      </c>
      <c r="M7" s="11"/>
    </row>
    <row r="8" spans="1:13" ht="17.25" customHeight="1">
      <c r="A8" s="12" t="s">
        <v>18</v>
      </c>
      <c r="B8" s="13">
        <f>B9+B10</f>
        <v>7600</v>
      </c>
      <c r="C8" s="13">
        <f aca="true" t="shared" si="1" ref="C8:K8">C9+C10</f>
        <v>8614</v>
      </c>
      <c r="D8" s="13">
        <f t="shared" si="1"/>
        <v>22379</v>
      </c>
      <c r="E8" s="13">
        <f t="shared" si="1"/>
        <v>18364</v>
      </c>
      <c r="F8" s="13">
        <f t="shared" si="1"/>
        <v>15484</v>
      </c>
      <c r="G8" s="13">
        <f t="shared" si="1"/>
        <v>12279</v>
      </c>
      <c r="H8" s="13">
        <f t="shared" si="1"/>
        <v>5603</v>
      </c>
      <c r="I8" s="13">
        <f t="shared" si="1"/>
        <v>7754</v>
      </c>
      <c r="J8" s="13">
        <f t="shared" si="1"/>
        <v>11777</v>
      </c>
      <c r="K8" s="13">
        <f t="shared" si="1"/>
        <v>16622</v>
      </c>
      <c r="L8" s="13">
        <f>SUM(B8:K8)</f>
        <v>126476</v>
      </c>
      <c r="M8"/>
    </row>
    <row r="9" spans="1:13" ht="17.25" customHeight="1">
      <c r="A9" s="14" t="s">
        <v>19</v>
      </c>
      <c r="B9" s="15">
        <v>7599</v>
      </c>
      <c r="C9" s="15">
        <v>8614</v>
      </c>
      <c r="D9" s="15">
        <v>22379</v>
      </c>
      <c r="E9" s="15">
        <v>18364</v>
      </c>
      <c r="F9" s="15">
        <v>15484</v>
      </c>
      <c r="G9" s="15">
        <v>12279</v>
      </c>
      <c r="H9" s="15">
        <v>5595</v>
      </c>
      <c r="I9" s="15">
        <v>7754</v>
      </c>
      <c r="J9" s="15">
        <v>11777</v>
      </c>
      <c r="K9" s="15">
        <v>16622</v>
      </c>
      <c r="L9" s="13">
        <f>SUM(B9:K9)</f>
        <v>126467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</v>
      </c>
      <c r="I10" s="15">
        <v>0</v>
      </c>
      <c r="J10" s="15">
        <v>0</v>
      </c>
      <c r="K10" s="15">
        <v>0</v>
      </c>
      <c r="L10" s="13">
        <f>SUM(B10:K10)</f>
        <v>9</v>
      </c>
      <c r="M10"/>
    </row>
    <row r="11" spans="1:13" ht="17.25" customHeight="1">
      <c r="A11" s="12" t="s">
        <v>21</v>
      </c>
      <c r="B11" s="15">
        <v>98955</v>
      </c>
      <c r="C11" s="15">
        <v>120587</v>
      </c>
      <c r="D11" s="15">
        <v>311041</v>
      </c>
      <c r="E11" s="15">
        <v>286635</v>
      </c>
      <c r="F11" s="15">
        <v>271938</v>
      </c>
      <c r="G11" s="15">
        <v>168403</v>
      </c>
      <c r="H11" s="15">
        <v>79327</v>
      </c>
      <c r="I11" s="15">
        <v>132936</v>
      </c>
      <c r="J11" s="15">
        <v>143000</v>
      </c>
      <c r="K11" s="15">
        <v>250836</v>
      </c>
      <c r="L11" s="13">
        <f>SUM(B11:K11)</f>
        <v>1863658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1.035976735036263</v>
      </c>
      <c r="D15" s="22">
        <v>0.988406148812657</v>
      </c>
      <c r="E15" s="22">
        <v>0.974581490138898</v>
      </c>
      <c r="F15" s="22">
        <v>0.989714736620021</v>
      </c>
      <c r="G15" s="22">
        <v>1.049875124667462</v>
      </c>
      <c r="H15" s="22">
        <v>0.93969060479493</v>
      </c>
      <c r="I15" s="22">
        <v>1.09917899599419</v>
      </c>
      <c r="J15" s="22">
        <v>1.078697987983388</v>
      </c>
      <c r="K15" s="22">
        <v>0.991925250098614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617933.9900000001</v>
      </c>
      <c r="C17" s="25">
        <f aca="true" t="shared" si="2" ref="C17:L17">C18+C19+C20+C21+C22</f>
        <v>420586.08</v>
      </c>
      <c r="D17" s="25">
        <f t="shared" si="2"/>
        <v>1239750.1099999999</v>
      </c>
      <c r="E17" s="25">
        <f t="shared" si="2"/>
        <v>1117241.84</v>
      </c>
      <c r="F17" s="25">
        <f t="shared" si="2"/>
        <v>946723.35</v>
      </c>
      <c r="G17" s="25">
        <f t="shared" si="2"/>
        <v>709000.26</v>
      </c>
      <c r="H17" s="25">
        <f t="shared" si="2"/>
        <v>328636.87999999995</v>
      </c>
      <c r="I17" s="25">
        <f t="shared" si="2"/>
        <v>497922.95</v>
      </c>
      <c r="J17" s="25">
        <f t="shared" si="2"/>
        <v>613387.8299999998</v>
      </c>
      <c r="K17" s="25">
        <f t="shared" si="2"/>
        <v>794072.9</v>
      </c>
      <c r="L17" s="25">
        <f t="shared" si="2"/>
        <v>7285256.19</v>
      </c>
      <c r="M17"/>
    </row>
    <row r="18" spans="1:13" ht="17.25" customHeight="1">
      <c r="A18" s="26" t="s">
        <v>25</v>
      </c>
      <c r="B18" s="33">
        <f aca="true" t="shared" si="3" ref="B18:K18">ROUND(B13*B7,2)</f>
        <v>613362.55</v>
      </c>
      <c r="C18" s="33">
        <f t="shared" si="3"/>
        <v>400729.82</v>
      </c>
      <c r="D18" s="33">
        <f t="shared" si="3"/>
        <v>1231586.8</v>
      </c>
      <c r="E18" s="33">
        <f t="shared" si="3"/>
        <v>1139354.26</v>
      </c>
      <c r="F18" s="33">
        <f t="shared" si="3"/>
        <v>950447.07</v>
      </c>
      <c r="G18" s="33">
        <f t="shared" si="3"/>
        <v>656544.18</v>
      </c>
      <c r="H18" s="33">
        <f t="shared" si="3"/>
        <v>340025.75</v>
      </c>
      <c r="I18" s="33">
        <f t="shared" si="3"/>
        <v>467836.46</v>
      </c>
      <c r="J18" s="33">
        <f t="shared" si="3"/>
        <v>554163.57</v>
      </c>
      <c r="K18" s="33">
        <f t="shared" si="3"/>
        <v>781859.97</v>
      </c>
      <c r="L18" s="33">
        <f>SUM(B18:K18)</f>
        <v>7135910.43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690.49</v>
      </c>
      <c r="C19" s="33">
        <f t="shared" si="4"/>
        <v>14416.95</v>
      </c>
      <c r="D19" s="33">
        <f t="shared" si="4"/>
        <v>-14278.83</v>
      </c>
      <c r="E19" s="33">
        <f t="shared" si="4"/>
        <v>-28960.69</v>
      </c>
      <c r="F19" s="33">
        <f t="shared" si="4"/>
        <v>-9775.6</v>
      </c>
      <c r="G19" s="33">
        <f t="shared" si="4"/>
        <v>32745.22</v>
      </c>
      <c r="H19" s="33">
        <f t="shared" si="4"/>
        <v>-20506.75</v>
      </c>
      <c r="I19" s="33">
        <f t="shared" si="4"/>
        <v>46399.55</v>
      </c>
      <c r="J19" s="33">
        <f t="shared" si="4"/>
        <v>43611.56</v>
      </c>
      <c r="K19" s="33">
        <f t="shared" si="4"/>
        <v>-6313.32</v>
      </c>
      <c r="L19" s="33">
        <f>SUM(B19:K19)</f>
        <v>58028.58</v>
      </c>
      <c r="M19"/>
    </row>
    <row r="20" spans="1:13" ht="17.25" customHeight="1">
      <c r="A20" s="27" t="s">
        <v>27</v>
      </c>
      <c r="B20" s="33">
        <v>2465.79</v>
      </c>
      <c r="C20" s="33">
        <v>5439.31</v>
      </c>
      <c r="D20" s="33">
        <v>22442.14</v>
      </c>
      <c r="E20" s="33">
        <v>18312.34</v>
      </c>
      <c r="F20" s="33">
        <v>20744.45</v>
      </c>
      <c r="G20" s="33">
        <v>19710.86</v>
      </c>
      <c r="H20" s="33">
        <v>7954.79</v>
      </c>
      <c r="I20" s="33">
        <v>634.59</v>
      </c>
      <c r="J20" s="33">
        <v>12782.38</v>
      </c>
      <c r="K20" s="33">
        <v>18526.25</v>
      </c>
      <c r="L20" s="33">
        <f>SUM(B20:K20)</f>
        <v>129012.9</v>
      </c>
      <c r="M20"/>
    </row>
    <row r="21" spans="1:13" ht="17.25" customHeight="1">
      <c r="A21" s="27" t="s">
        <v>28</v>
      </c>
      <c r="B21" s="33">
        <v>1415.16</v>
      </c>
      <c r="C21" s="29">
        <v>0</v>
      </c>
      <c r="D21" s="29">
        <v>0</v>
      </c>
      <c r="E21" s="29">
        <v>0</v>
      </c>
      <c r="F21" s="33">
        <v>1415.16</v>
      </c>
      <c r="G21" s="29">
        <v>0</v>
      </c>
      <c r="H21" s="33">
        <v>1415.16</v>
      </c>
      <c r="I21" s="29">
        <v>0</v>
      </c>
      <c r="J21" s="29">
        <v>2830.32</v>
      </c>
      <c r="K21" s="29">
        <v>0</v>
      </c>
      <c r="L21" s="33">
        <f>SUM(B21:K21)</f>
        <v>7075.800000000001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-11464.07</v>
      </c>
      <c r="F22" s="33">
        <v>-16107.73</v>
      </c>
      <c r="G22" s="33">
        <v>0</v>
      </c>
      <c r="H22" s="30">
        <v>-252.07</v>
      </c>
      <c r="I22" s="33">
        <v>-16947.65</v>
      </c>
      <c r="J22" s="30">
        <v>0</v>
      </c>
      <c r="K22" s="30">
        <v>0</v>
      </c>
      <c r="L22" s="33">
        <f>SUM(B22:K22)</f>
        <v>-44771.520000000004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-160848.55000000002</v>
      </c>
      <c r="C25" s="33">
        <f t="shared" si="5"/>
        <v>-43053.14</v>
      </c>
      <c r="D25" s="33">
        <f t="shared" si="5"/>
        <v>-110179.66</v>
      </c>
      <c r="E25" s="33">
        <f t="shared" si="5"/>
        <v>-1044278.72</v>
      </c>
      <c r="F25" s="33">
        <f t="shared" si="5"/>
        <v>-882046.16</v>
      </c>
      <c r="G25" s="33">
        <f t="shared" si="5"/>
        <v>-503931.51999999996</v>
      </c>
      <c r="H25" s="33">
        <f t="shared" si="5"/>
        <v>-35560.78</v>
      </c>
      <c r="I25" s="33">
        <f t="shared" si="5"/>
        <v>-456668.67000000004</v>
      </c>
      <c r="J25" s="33">
        <f t="shared" si="5"/>
        <v>-64258.700000000004</v>
      </c>
      <c r="K25" s="33">
        <f t="shared" si="5"/>
        <v>-83101.43000000001</v>
      </c>
      <c r="L25" s="33">
        <f aca="true" t="shared" si="6" ref="L25:L31">SUM(B25:K25)</f>
        <v>-3383927.33</v>
      </c>
      <c r="M25"/>
    </row>
    <row r="26" spans="1:13" ht="18.75" customHeight="1">
      <c r="A26" s="27" t="s">
        <v>31</v>
      </c>
      <c r="B26" s="33">
        <f>B27+B28+B29+B30</f>
        <v>-33435.6</v>
      </c>
      <c r="C26" s="33">
        <f aca="true" t="shared" si="7" ref="C26:K26">C27+C28+C29+C30</f>
        <v>-37901.6</v>
      </c>
      <c r="D26" s="33">
        <f t="shared" si="7"/>
        <v>-98467.6</v>
      </c>
      <c r="E26" s="33">
        <f t="shared" si="7"/>
        <v>-80801.6</v>
      </c>
      <c r="F26" s="33">
        <f t="shared" si="7"/>
        <v>-68129.6</v>
      </c>
      <c r="G26" s="33">
        <f t="shared" si="7"/>
        <v>-54027.6</v>
      </c>
      <c r="H26" s="33">
        <f t="shared" si="7"/>
        <v>-24618</v>
      </c>
      <c r="I26" s="33">
        <f t="shared" si="7"/>
        <v>-48607.64</v>
      </c>
      <c r="J26" s="33">
        <f t="shared" si="7"/>
        <v>-51818.8</v>
      </c>
      <c r="K26" s="33">
        <f t="shared" si="7"/>
        <v>-73136.8</v>
      </c>
      <c r="L26" s="33">
        <f t="shared" si="6"/>
        <v>-570944.84</v>
      </c>
      <c r="M26"/>
    </row>
    <row r="27" spans="1:13" s="36" customFormat="1" ht="18.75" customHeight="1">
      <c r="A27" s="34" t="s">
        <v>60</v>
      </c>
      <c r="B27" s="33">
        <f>-ROUND((B9)*$E$3,2)</f>
        <v>-33435.6</v>
      </c>
      <c r="C27" s="33">
        <f aca="true" t="shared" si="8" ref="C27:K27">-ROUND((C9)*$E$3,2)</f>
        <v>-37901.6</v>
      </c>
      <c r="D27" s="33">
        <f t="shared" si="8"/>
        <v>-98467.6</v>
      </c>
      <c r="E27" s="33">
        <f t="shared" si="8"/>
        <v>-80801.6</v>
      </c>
      <c r="F27" s="33">
        <f t="shared" si="8"/>
        <v>-68129.6</v>
      </c>
      <c r="G27" s="33">
        <f t="shared" si="8"/>
        <v>-54027.6</v>
      </c>
      <c r="H27" s="33">
        <f t="shared" si="8"/>
        <v>-24618</v>
      </c>
      <c r="I27" s="33">
        <f t="shared" si="8"/>
        <v>-34117.6</v>
      </c>
      <c r="J27" s="33">
        <f t="shared" si="8"/>
        <v>-51818.8</v>
      </c>
      <c r="K27" s="33">
        <f t="shared" si="8"/>
        <v>-73136.8</v>
      </c>
      <c r="L27" s="33">
        <f t="shared" si="6"/>
        <v>-556454.7999999999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-644.42</v>
      </c>
      <c r="J29" s="17">
        <v>0</v>
      </c>
      <c r="K29" s="17">
        <v>0</v>
      </c>
      <c r="L29" s="33">
        <f t="shared" si="6"/>
        <v>-644.42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-13845.62</v>
      </c>
      <c r="J30" s="17">
        <v>0</v>
      </c>
      <c r="K30" s="17">
        <v>0</v>
      </c>
      <c r="L30" s="33">
        <f t="shared" si="6"/>
        <v>-13845.62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-90336.91</v>
      </c>
      <c r="C31" s="38">
        <f t="shared" si="9"/>
        <v>-5151.54</v>
      </c>
      <c r="D31" s="38">
        <f t="shared" si="9"/>
        <v>-11712.06</v>
      </c>
      <c r="E31" s="38">
        <f t="shared" si="9"/>
        <v>-963477.12</v>
      </c>
      <c r="F31" s="38">
        <f t="shared" si="9"/>
        <v>-813916.56</v>
      </c>
      <c r="G31" s="38">
        <f t="shared" si="9"/>
        <v>-449903.92</v>
      </c>
      <c r="H31" s="38">
        <f t="shared" si="9"/>
        <v>-10942.779999999999</v>
      </c>
      <c r="I31" s="38">
        <f t="shared" si="9"/>
        <v>-408061.03</v>
      </c>
      <c r="J31" s="38">
        <f t="shared" si="9"/>
        <v>-12439.9</v>
      </c>
      <c r="K31" s="38">
        <f t="shared" si="9"/>
        <v>-9964.63</v>
      </c>
      <c r="L31" s="33">
        <f t="shared" si="6"/>
        <v>-2775906.4499999997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-20829.78</v>
      </c>
      <c r="C33" s="17">
        <v>0</v>
      </c>
      <c r="D33" s="17">
        <v>0</v>
      </c>
      <c r="E33" s="33">
        <v>-4750.86</v>
      </c>
      <c r="F33" s="28">
        <v>0</v>
      </c>
      <c r="G33" s="28">
        <v>0</v>
      </c>
      <c r="H33" s="33">
        <v>-8165.03</v>
      </c>
      <c r="I33" s="17">
        <v>0</v>
      </c>
      <c r="J33" s="28">
        <v>0</v>
      </c>
      <c r="K33" s="17">
        <v>0</v>
      </c>
      <c r="L33" s="33">
        <f>SUM(B33:K33)</f>
        <v>-33745.67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33">
        <v>-9507.13</v>
      </c>
      <c r="C35" s="33">
        <v>-5151.54</v>
      </c>
      <c r="D35" s="33">
        <v>-11712.06</v>
      </c>
      <c r="E35" s="33">
        <v>-23726.26</v>
      </c>
      <c r="F35" s="33">
        <v>-13916.56</v>
      </c>
      <c r="G35" s="33">
        <v>-19903.92</v>
      </c>
      <c r="H35" s="33">
        <v>-2777.75</v>
      </c>
      <c r="I35" s="33">
        <v>-10061.03</v>
      </c>
      <c r="J35" s="33">
        <v>-12439.9</v>
      </c>
      <c r="K35" s="33">
        <v>-9964.63</v>
      </c>
      <c r="L35" s="33">
        <f t="shared" si="10"/>
        <v>-119160.77999999998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700000</v>
      </c>
      <c r="F40" s="33">
        <v>894000</v>
      </c>
      <c r="G40" s="33">
        <v>530000</v>
      </c>
      <c r="H40" s="17">
        <v>0</v>
      </c>
      <c r="I40" s="33">
        <v>423000</v>
      </c>
      <c r="J40" s="17">
        <v>0</v>
      </c>
      <c r="K40" s="17">
        <v>0</v>
      </c>
      <c r="L40" s="33">
        <f>SUM(B40:K40)</f>
        <v>2547000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-1635000</v>
      </c>
      <c r="F41" s="33">
        <v>-1694000</v>
      </c>
      <c r="G41" s="33">
        <v>-960000</v>
      </c>
      <c r="H41" s="17">
        <v>0</v>
      </c>
      <c r="I41" s="33">
        <v>-821000</v>
      </c>
      <c r="J41" s="17">
        <v>0</v>
      </c>
      <c r="K41" s="17">
        <v>0</v>
      </c>
      <c r="L41" s="33">
        <f>SUM(B41:K41)</f>
        <v>-5110000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33">
        <v>-37076.04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 t="shared" si="10"/>
        <v>-37076.04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457085.44000000006</v>
      </c>
      <c r="C46" s="41">
        <f t="shared" si="11"/>
        <v>377532.94</v>
      </c>
      <c r="D46" s="41">
        <f t="shared" si="11"/>
        <v>1129570.45</v>
      </c>
      <c r="E46" s="41">
        <f t="shared" si="11"/>
        <v>72963.12000000011</v>
      </c>
      <c r="F46" s="41">
        <f t="shared" si="11"/>
        <v>64677.189999999944</v>
      </c>
      <c r="G46" s="41">
        <f t="shared" si="11"/>
        <v>205068.74000000005</v>
      </c>
      <c r="H46" s="41">
        <f t="shared" si="11"/>
        <v>293076.1</v>
      </c>
      <c r="I46" s="41">
        <f t="shared" si="11"/>
        <v>41254.27999999997</v>
      </c>
      <c r="J46" s="41">
        <f t="shared" si="11"/>
        <v>549129.1299999999</v>
      </c>
      <c r="K46" s="41">
        <f t="shared" si="11"/>
        <v>710971.47</v>
      </c>
      <c r="L46" s="42">
        <f>SUM(B46:K46)</f>
        <v>3901328.8600000003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457085.44</v>
      </c>
      <c r="C52" s="41">
        <f aca="true" t="shared" si="12" ref="C52:J52">SUM(C53:C64)</f>
        <v>377532.94999999995</v>
      </c>
      <c r="D52" s="41">
        <f t="shared" si="12"/>
        <v>1129570.44</v>
      </c>
      <c r="E52" s="41">
        <f t="shared" si="12"/>
        <v>72963.12</v>
      </c>
      <c r="F52" s="41">
        <f t="shared" si="12"/>
        <v>64677.19</v>
      </c>
      <c r="G52" s="41">
        <f t="shared" si="12"/>
        <v>205068.74</v>
      </c>
      <c r="H52" s="41">
        <f t="shared" si="12"/>
        <v>293076.1</v>
      </c>
      <c r="I52" s="41">
        <f t="shared" si="12"/>
        <v>41254.28</v>
      </c>
      <c r="J52" s="41">
        <f t="shared" si="12"/>
        <v>549129.13</v>
      </c>
      <c r="K52" s="41">
        <f>SUM(K53:K66)</f>
        <v>710971.47</v>
      </c>
      <c r="L52" s="47">
        <f>SUM(B52:K52)</f>
        <v>3901328.8599999994</v>
      </c>
      <c r="M52" s="40"/>
    </row>
    <row r="53" spans="1:13" ht="18.75" customHeight="1">
      <c r="A53" s="48" t="s">
        <v>52</v>
      </c>
      <c r="B53" s="49">
        <v>457085.44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457085.44</v>
      </c>
      <c r="M53" s="40"/>
    </row>
    <row r="54" spans="1:12" ht="18.75" customHeight="1">
      <c r="A54" s="48" t="s">
        <v>63</v>
      </c>
      <c r="B54" s="17">
        <v>0</v>
      </c>
      <c r="C54" s="49">
        <v>329888.29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329888.29</v>
      </c>
    </row>
    <row r="55" spans="1:12" ht="18.75" customHeight="1">
      <c r="A55" s="48" t="s">
        <v>64</v>
      </c>
      <c r="B55" s="17">
        <v>0</v>
      </c>
      <c r="C55" s="49">
        <v>47644.66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47644.66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1129570.44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1129570.44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72963.12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72963.12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64677.19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64677.19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205068.74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205068.74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293076.1</v>
      </c>
      <c r="I60" s="17">
        <v>0</v>
      </c>
      <c r="J60" s="17">
        <v>0</v>
      </c>
      <c r="K60" s="17">
        <v>0</v>
      </c>
      <c r="L60" s="47">
        <f t="shared" si="13"/>
        <v>293076.1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41254.28</v>
      </c>
      <c r="J61" s="17">
        <v>0</v>
      </c>
      <c r="K61" s="17">
        <v>0</v>
      </c>
      <c r="L61" s="47">
        <f t="shared" si="13"/>
        <v>41254.28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549129.13</v>
      </c>
      <c r="K62" s="17">
        <v>0</v>
      </c>
      <c r="L62" s="47">
        <f t="shared" si="13"/>
        <v>549129.13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399210.48</v>
      </c>
      <c r="L63" s="47">
        <f t="shared" si="13"/>
        <v>399210.48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311760.99</v>
      </c>
      <c r="L64" s="47">
        <f t="shared" si="13"/>
        <v>311760.99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2020-03-06T14:03:58Z</dcterms:modified>
  <cp:category/>
  <cp:version/>
  <cp:contentType/>
  <cp:contentStatus/>
</cp:coreProperties>
</file>