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<sst xmlns="http://schemas.openxmlformats.org/spreadsheetml/2006/main" count="77" uniqueCount="76">
  <si>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</si>
  <si>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</si>
  <si>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</si>
  <si>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</si>
  <si>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</si>
  <si>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</si>
  <si>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</si>
  <si>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</si>
  <si>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</si>
  <si>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</si>
  <si>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</si>
  <si>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</si>
  <si>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</si>
  <si>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</si>
  <si>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</si>
  <si>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</si>
  <si>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</si>
  <si>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</si>
  <si>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</si>
  <si>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</si>
  <si>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</si>
  <si>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</si>
  <si>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</si>
  <si>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</si>
  <si>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</si>
  <si>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</si>
  <si>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</si>
  <si>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</si>
  <si>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</si>
  <si>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</si>
  <si>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</si>
  <si>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</si>
  <si>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</si>
  <si>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</si>
  <si>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</si>
  <si>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</si>
  <si>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</si>
  <si>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</si>
  <si>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</si>
  <si>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</si>
  <si>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</si>
  <si>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</si>
  <si>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</si>
  <si>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</si>
  <si>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</si>
  <si>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</si>
  <si>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</si>
  <si>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</si>
  <si>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</si>
  <si>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</si>
  <si>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</si>
  <si>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</si>
  <si>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</si>
  <si>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</si>
  <si>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</si>
  <si>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</si>
  <si>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</si>
  <si>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</si>
  <si>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</si>
  <si>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</si>
  <si>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</si>
  <si>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</si>
  <si>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</si>
  <si>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</si>
  <si>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</si>
  <si>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</si>
  <si>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</si>
  <si>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</si>
  <si>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</si>
  <si>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</si>
  <si>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</si>
  <si>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</si>
  <si>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</si>
  <si>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</si>
  <si>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</si>
  <si>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27/02/20 - VENCIMENTO 05/03/20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</si>
</sst>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106056</v>
      </c>
      <c r="C7" s="10">
        <f>C8+C11</f>
        <v>131122</v>
      </c>
      <c r="D7" s="10">
        <f aca="true" t="shared" si="0" ref="D7:K7">D8+D11</f>
        <v>351939</v>
      </c>
      <c r="E7" s="10">
        <f t="shared" si="0"/>
        <v>305765</v>
      </c>
      <c r="F7" s="10">
        <f t="shared" si="0"/>
        <v>284926</v>
      </c>
      <c r="G7" s="10">
        <f t="shared" si="0"/>
        <v>182467</v>
      </c>
      <c r="H7" s="10">
        <f t="shared" si="0"/>
        <v>83858</v>
      </c>
      <c r="I7" s="10">
        <f t="shared" si="0"/>
        <v>138793</v>
      </c>
      <c r="J7" s="10">
        <f t="shared" si="0"/>
        <v>157810</v>
      </c>
      <c r="K7" s="10">
        <f t="shared" si="0"/>
        <v>267718</v>
      </c>
      <c r="L7" s="10">
        <f>SUM(B7:K7)</f>
        <v>2010454</v>
      </c>
      <c r="M7" s="11"/>
    </row>
    <row r="8" spans="1:13" ht="17.25" customHeight="1">
      <c r="A8" s="12" t="s">
        <v>18</v>
      </c>
      <c r="B8" s="13">
        <f>B9+B10</f>
        <v>7350</v>
      </c>
      <c r="C8" s="13">
        <f aca="true" t="shared" si="1" ref="C8:K8">C9+C10</f>
        <v>8563</v>
      </c>
      <c r="D8" s="13">
        <f t="shared" si="1"/>
        <v>23122</v>
      </c>
      <c r="E8" s="13">
        <f t="shared" si="1"/>
        <v>18014</v>
      </c>
      <c r="F8" s="13">
        <f t="shared" si="1"/>
        <v>14888</v>
      </c>
      <c r="G8" s="13">
        <f t="shared" si="1"/>
        <v>12278</v>
      </c>
      <c r="H8" s="13">
        <f t="shared" si="1"/>
        <v>5594</v>
      </c>
      <c r="I8" s="13">
        <f t="shared" si="1"/>
        <v>7696</v>
      </c>
      <c r="J8" s="13">
        <f t="shared" si="1"/>
        <v>12045</v>
      </c>
      <c r="K8" s="13">
        <f t="shared" si="1"/>
        <v>16724</v>
      </c>
      <c r="L8" s="13">
        <f>SUM(B8:K8)</f>
        <v>126274</v>
      </c>
      <c r="M8"/>
    </row>
    <row r="9" spans="1:13" ht="17.25" customHeight="1">
      <c r="A9" s="14" t="s">
        <v>19</v>
      </c>
      <c r="B9" s="15">
        <v>7348</v>
      </c>
      <c r="C9" s="15">
        <v>8563</v>
      </c>
      <c r="D9" s="15">
        <v>23122</v>
      </c>
      <c r="E9" s="15">
        <v>18014</v>
      </c>
      <c r="F9" s="15">
        <v>14888</v>
      </c>
      <c r="G9" s="15">
        <v>12278</v>
      </c>
      <c r="H9" s="15">
        <v>5588</v>
      </c>
      <c r="I9" s="15">
        <v>7696</v>
      </c>
      <c r="J9" s="15">
        <v>12045</v>
      </c>
      <c r="K9" s="15">
        <v>16724</v>
      </c>
      <c r="L9" s="13">
        <f>SUM(B9:K9)</f>
        <v>126266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98706</v>
      </c>
      <c r="C11" s="15">
        <v>122559</v>
      </c>
      <c r="D11" s="15">
        <v>328817</v>
      </c>
      <c r="E11" s="15">
        <v>287751</v>
      </c>
      <c r="F11" s="15">
        <v>270038</v>
      </c>
      <c r="G11" s="15">
        <v>170189</v>
      </c>
      <c r="H11" s="15">
        <v>78264</v>
      </c>
      <c r="I11" s="15">
        <v>131097</v>
      </c>
      <c r="J11" s="15">
        <v>145765</v>
      </c>
      <c r="K11" s="15">
        <v>250994</v>
      </c>
      <c r="L11" s="13">
        <f>SUM(B11:K11)</f>
        <v>1884180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615058.3600000001</v>
      </c>
      <c r="C17" s="25">
        <f aca="true" t="shared" si="2" ref="C17:L17">C18+C19+C20+C21+C22</f>
        <v>426758.62</v>
      </c>
      <c r="D17" s="25">
        <f t="shared" si="2"/>
        <v>1307362.5</v>
      </c>
      <c r="E17" s="25">
        <f t="shared" si="2"/>
        <v>1120030.58</v>
      </c>
      <c r="F17" s="25">
        <f t="shared" si="2"/>
        <v>938554.4700000001</v>
      </c>
      <c r="G17" s="25">
        <f t="shared" si="2"/>
        <v>715809.9199999999</v>
      </c>
      <c r="H17" s="25">
        <f t="shared" si="2"/>
        <v>324603.86</v>
      </c>
      <c r="I17" s="25">
        <f t="shared" si="2"/>
        <v>490989.22</v>
      </c>
      <c r="J17" s="25">
        <f t="shared" si="2"/>
        <v>625101.79</v>
      </c>
      <c r="K17" s="25">
        <f t="shared" si="2"/>
        <v>794826.8200000001</v>
      </c>
      <c r="L17" s="25">
        <f t="shared" si="2"/>
        <v>7359096.140000001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610490.15</v>
      </c>
      <c r="C18" s="33">
        <f t="shared" si="3"/>
        <v>406688</v>
      </c>
      <c r="D18" s="33">
        <f t="shared" si="3"/>
        <v>1299992.28</v>
      </c>
      <c r="E18" s="33">
        <f t="shared" si="3"/>
        <v>1142215.73</v>
      </c>
      <c r="F18" s="33">
        <f t="shared" si="3"/>
        <v>942193.3</v>
      </c>
      <c r="G18" s="33">
        <f t="shared" si="3"/>
        <v>663030.34</v>
      </c>
      <c r="H18" s="33">
        <f t="shared" si="3"/>
        <v>335733.89</v>
      </c>
      <c r="I18" s="33">
        <f t="shared" si="3"/>
        <v>461528.36</v>
      </c>
      <c r="J18" s="33">
        <f t="shared" si="3"/>
        <v>565022.92</v>
      </c>
      <c r="K18" s="33">
        <f t="shared" si="3"/>
        <v>782620.03</v>
      </c>
      <c r="L18" s="33">
        <f>SUM(B18:K18)</f>
        <v>7209515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687.26</v>
      </c>
      <c r="C19" s="33">
        <f t="shared" si="4"/>
        <v>14631.31</v>
      </c>
      <c r="D19" s="33">
        <f t="shared" si="4"/>
        <v>-15071.92</v>
      </c>
      <c r="E19" s="33">
        <f t="shared" si="4"/>
        <v>-29033.42</v>
      </c>
      <c r="F19" s="33">
        <f t="shared" si="4"/>
        <v>-9690.71</v>
      </c>
      <c r="G19" s="33">
        <f t="shared" si="4"/>
        <v>33068.72</v>
      </c>
      <c r="H19" s="33">
        <f t="shared" si="4"/>
        <v>-20247.91</v>
      </c>
      <c r="I19" s="33">
        <f t="shared" si="4"/>
        <v>45773.92</v>
      </c>
      <c r="J19" s="33">
        <f t="shared" si="4"/>
        <v>44466.17</v>
      </c>
      <c r="K19" s="33">
        <f t="shared" si="4"/>
        <v>-6319.46</v>
      </c>
      <c r="L19" s="33">
        <f>SUM(B19:K19)</f>
        <v>58263.96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2830.32</v>
      </c>
      <c r="K21" s="29">
        <v>0</v>
      </c>
      <c r="L21" s="33">
        <f>SUM(B21:K21)</f>
        <v>7075.800000000001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-150064.47999999998</v>
      </c>
      <c r="C25" s="33">
        <f t="shared" si="5"/>
        <v>-37677.2</v>
      </c>
      <c r="D25" s="33">
        <f t="shared" si="5"/>
        <v>-101736.8</v>
      </c>
      <c r="E25" s="33">
        <f t="shared" si="5"/>
        <v>-84012.45999999999</v>
      </c>
      <c r="F25" s="33">
        <f t="shared" si="5"/>
        <v>734492.8</v>
      </c>
      <c r="G25" s="33">
        <f t="shared" si="5"/>
        <v>-54023.2</v>
      </c>
      <c r="H25" s="33">
        <f t="shared" si="5"/>
        <v>-32752.23</v>
      </c>
      <c r="I25" s="33">
        <f t="shared" si="5"/>
        <v>-49727.8</v>
      </c>
      <c r="J25" s="33">
        <f t="shared" si="5"/>
        <v>-52998</v>
      </c>
      <c r="K25" s="33">
        <f t="shared" si="5"/>
        <v>-73585.6</v>
      </c>
      <c r="L25" s="33">
        <f aca="true" t="shared" si="6" ref="L25:L31">SUM(B25:K25)</f>
        <v>97915.03000000012</v>
      </c>
      <c r="M25"/>
    </row>
    <row r="26" spans="1:13" ht="18.75" customHeight="1">
      <c r="A26" s="27" t="s">
        <v>31</v>
      </c>
      <c r="B26" s="33">
        <f>B27+B28+B29+B30</f>
        <v>-32331.2</v>
      </c>
      <c r="C26" s="33">
        <f aca="true" t="shared" si="7" ref="C26:K26">C27+C28+C29+C30</f>
        <v>-37677.2</v>
      </c>
      <c r="D26" s="33">
        <f t="shared" si="7"/>
        <v>-101736.8</v>
      </c>
      <c r="E26" s="33">
        <f t="shared" si="7"/>
        <v>-79261.6</v>
      </c>
      <c r="F26" s="33">
        <f t="shared" si="7"/>
        <v>-65507.2</v>
      </c>
      <c r="G26" s="33">
        <f t="shared" si="7"/>
        <v>-54023.2</v>
      </c>
      <c r="H26" s="33">
        <f t="shared" si="7"/>
        <v>-24587.2</v>
      </c>
      <c r="I26" s="33">
        <f t="shared" si="7"/>
        <v>-49727.8</v>
      </c>
      <c r="J26" s="33">
        <f t="shared" si="7"/>
        <v>-52998</v>
      </c>
      <c r="K26" s="33">
        <f t="shared" si="7"/>
        <v>-73585.6</v>
      </c>
      <c r="L26" s="33">
        <f t="shared" si="6"/>
        <v>-571435.8</v>
      </c>
      <c r="M26"/>
    </row>
    <row r="27" spans="1:13" s="36" customFormat="1" ht="18.75" customHeight="1">
      <c r="A27" s="34" t="s">
        <v>60</v>
      </c>
      <c r="B27" s="33">
        <f>-ROUND((B9)*$E$3,2)</f>
        <v>-32331.2</v>
      </c>
      <c r="C27" s="33">
        <f aca="true" t="shared" si="8" ref="C27:K27">-ROUND((C9)*$E$3,2)</f>
        <v>-37677.2</v>
      </c>
      <c r="D27" s="33">
        <f t="shared" si="8"/>
        <v>-101736.8</v>
      </c>
      <c r="E27" s="33">
        <f t="shared" si="8"/>
        <v>-79261.6</v>
      </c>
      <c r="F27" s="33">
        <f t="shared" si="8"/>
        <v>-65507.2</v>
      </c>
      <c r="G27" s="33">
        <f t="shared" si="8"/>
        <v>-54023.2</v>
      </c>
      <c r="H27" s="33">
        <f t="shared" si="8"/>
        <v>-24587.2</v>
      </c>
      <c r="I27" s="33">
        <f t="shared" si="8"/>
        <v>-33862.4</v>
      </c>
      <c r="J27" s="33">
        <f t="shared" si="8"/>
        <v>-52998</v>
      </c>
      <c r="K27" s="33">
        <f t="shared" si="8"/>
        <v>-73585.6</v>
      </c>
      <c r="L27" s="33">
        <f t="shared" si="6"/>
        <v>-555570.4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-574.42</v>
      </c>
      <c r="J29" s="17">
        <v>0</v>
      </c>
      <c r="K29" s="17">
        <v>0</v>
      </c>
      <c r="L29" s="33">
        <f t="shared" si="6"/>
        <v>-574.42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-15290.98</v>
      </c>
      <c r="J30" s="17">
        <v>0</v>
      </c>
      <c r="K30" s="17">
        <v>0</v>
      </c>
      <c r="L30" s="33">
        <f t="shared" si="6"/>
        <v>-15290.98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-80829.78</v>
      </c>
      <c r="C31" s="38">
        <f t="shared" si="9"/>
        <v>0</v>
      </c>
      <c r="D31" s="38">
        <f t="shared" si="9"/>
        <v>0</v>
      </c>
      <c r="E31" s="38">
        <f t="shared" si="9"/>
        <v>-4750.859999999986</v>
      </c>
      <c r="F31" s="38">
        <f t="shared" si="9"/>
        <v>800000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706254.33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1694000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3347000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-36903.5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-36903.5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464993.8800000001</v>
      </c>
      <c r="C46" s="41">
        <f t="shared" si="11"/>
        <v>389081.42</v>
      </c>
      <c r="D46" s="41">
        <f t="shared" si="11"/>
        <v>1205625.7</v>
      </c>
      <c r="E46" s="41">
        <f t="shared" si="11"/>
        <v>1036018.1200000001</v>
      </c>
      <c r="F46" s="41">
        <f t="shared" si="11"/>
        <v>1673047.27</v>
      </c>
      <c r="G46" s="41">
        <f t="shared" si="11"/>
        <v>661786.72</v>
      </c>
      <c r="H46" s="41">
        <f t="shared" si="11"/>
        <v>291851.63</v>
      </c>
      <c r="I46" s="41">
        <f t="shared" si="11"/>
        <v>441261.42</v>
      </c>
      <c r="J46" s="41">
        <f t="shared" si="11"/>
        <v>572103.79</v>
      </c>
      <c r="K46" s="41">
        <f t="shared" si="11"/>
        <v>721241.2200000001</v>
      </c>
      <c r="L46" s="42">
        <f>SUM(B46:K46)</f>
        <v>7457011.17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464993.88</v>
      </c>
      <c r="C52" s="41">
        <f aca="true" t="shared" si="12" ref="C52:J52">SUM(C53:C64)</f>
        <v>389081.42000000004</v>
      </c>
      <c r="D52" s="41">
        <f t="shared" si="12"/>
        <v>1205625.7</v>
      </c>
      <c r="E52" s="41">
        <f t="shared" si="12"/>
        <v>1036018.13</v>
      </c>
      <c r="F52" s="41">
        <f t="shared" si="12"/>
        <v>1673047.27</v>
      </c>
      <c r="G52" s="41">
        <f t="shared" si="12"/>
        <v>661786.72</v>
      </c>
      <c r="H52" s="41">
        <f t="shared" si="12"/>
        <v>291851.63</v>
      </c>
      <c r="I52" s="41">
        <f t="shared" si="12"/>
        <v>441261.42</v>
      </c>
      <c r="J52" s="41">
        <f t="shared" si="12"/>
        <v>572103.79</v>
      </c>
      <c r="K52" s="41">
        <f>SUM(K53:K66)</f>
        <v>721241.22</v>
      </c>
      <c r="L52" s="47">
        <f>SUM(B52:K52)</f>
        <v>7457011.18</v>
      </c>
      <c r="M52" s="40"/>
    </row>
    <row r="53" spans="1:13" ht="18.75" customHeight="1">
      <c r="A53" s="48" t="s">
        <v>52</v>
      </c>
      <c r="B53" s="49">
        <v>464993.88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464993.88</v>
      </c>
      <c r="M53" s="40"/>
    </row>
    <row r="54" spans="1:12" ht="18.75" customHeight="1">
      <c r="A54" s="48" t="s">
        <v>63</v>
      </c>
      <c r="B54" s="17">
        <v>0</v>
      </c>
      <c r="C54" s="49">
        <v>339979.34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339979.34</v>
      </c>
    </row>
    <row r="55" spans="1:12" ht="18.75" customHeight="1">
      <c r="A55" s="48" t="s">
        <v>64</v>
      </c>
      <c r="B55" s="17">
        <v>0</v>
      </c>
      <c r="C55" s="49">
        <v>49102.08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49102.08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1205625.7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1205625.7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1036018.13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1036018.13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1673047.27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1673047.27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661786.72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661786.72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291851.63</v>
      </c>
      <c r="I60" s="17">
        <v>0</v>
      </c>
      <c r="J60" s="17">
        <v>0</v>
      </c>
      <c r="K60" s="17">
        <v>0</v>
      </c>
      <c r="L60" s="47">
        <f t="shared" si="13"/>
        <v>291851.63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441261.42</v>
      </c>
      <c r="J61" s="17">
        <v>0</v>
      </c>
      <c r="K61" s="17">
        <v>0</v>
      </c>
      <c r="L61" s="47">
        <f t="shared" si="13"/>
        <v>441261.42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572103.79</v>
      </c>
      <c r="K62" s="17">
        <v>0</v>
      </c>
      <c r="L62" s="47">
        <f t="shared" si="13"/>
        <v>572103.79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407212.79</v>
      </c>
      <c r="L63" s="47">
        <f t="shared" si="13"/>
        <v>407212.79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314028.43</v>
      </c>
      <c r="L64" s="47">
        <f t="shared" si="13"/>
        <v>314028.43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2020-03-05T12:32:06Z</dcterms:modified>
  <cp:category/>
  <cp:version/>
  <cp:contentType/>
  <cp:contentStatus/>
</cp:coreProperties>
</file>