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<sst xmlns="http://schemas.openxmlformats.org/spreadsheetml/2006/main" count="77" uniqueCount="76">
  <si>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</si>
  <si>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</si>
  <si>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</si>
  <si>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</si>
  <si>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</si>
  <si>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</si>
  <si>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</si>
  <si>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</si>
  <si>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</si>
  <si>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</si>
  <si>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</si>
  <si>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</si>
  <si>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</si>
  <si>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</si>
  <si>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</si>
  <si>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</si>
  <si>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</si>
  <si>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</si>
  <si>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</si>
  <si>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</si>
  <si>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</si>
  <si>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</si>
  <si>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</si>
  <si>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</si>
  <si>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</si>
  <si>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</si>
  <si>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</si>
  <si>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</si>
  <si>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</si>
  <si>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</si>
  <si>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</si>
  <si>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</si>
  <si>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</si>
  <si>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</si>
  <si>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</si>
  <si>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</si>
  <si>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</si>
  <si>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</si>
  <si>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</si>
  <si>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</si>
  <si>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</si>
  <si>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</si>
  <si>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</si>
  <si>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</si>
  <si>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</si>
  <si>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</si>
  <si>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</si>
  <si>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</si>
  <si>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</si>
  <si>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</si>
  <si>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</si>
  <si>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</si>
  <si>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</si>
  <si>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</si>
  <si>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</si>
  <si>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</si>
  <si>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</si>
  <si>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</si>
  <si>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</si>
  <si>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</si>
  <si>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</si>
  <si>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</si>
  <si>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</si>
  <si>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</si>
  <si>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</si>
  <si>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</si>
  <si>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</si>
  <si>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</si>
  <si>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</si>
  <si>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</si>
  <si>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</si>
  <si>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</si>
  <si>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</si>
  <si>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</si>
  <si>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</si>
  <si>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26/02/20 - VENCIMENTO 04/03/20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</si>
</sst>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76264</v>
      </c>
      <c r="C7" s="10">
        <f>C8+C11</f>
        <v>96673</v>
      </c>
      <c r="D7" s="10">
        <f aca="true" t="shared" si="0" ref="D7:K7">D8+D11</f>
        <v>260748</v>
      </c>
      <c r="E7" s="10">
        <f t="shared" si="0"/>
        <v>228900</v>
      </c>
      <c r="F7" s="10">
        <f t="shared" si="0"/>
        <v>213253</v>
      </c>
      <c r="G7" s="10">
        <f t="shared" si="0"/>
        <v>133125</v>
      </c>
      <c r="H7" s="10">
        <f t="shared" si="0"/>
        <v>61763</v>
      </c>
      <c r="I7" s="10">
        <f t="shared" si="0"/>
        <v>110450</v>
      </c>
      <c r="J7" s="10">
        <f t="shared" si="0"/>
        <v>103429</v>
      </c>
      <c r="K7" s="10">
        <f t="shared" si="0"/>
        <v>201495</v>
      </c>
      <c r="L7" s="10">
        <f>SUM(B7:K7)</f>
        <v>1486100</v>
      </c>
      <c r="M7" s="11"/>
    </row>
    <row r="8" spans="1:13" ht="17.25" customHeight="1">
      <c r="A8" s="12" t="s">
        <v>18</v>
      </c>
      <c r="B8" s="13">
        <f>B9+B10</f>
        <v>5052</v>
      </c>
      <c r="C8" s="13">
        <f aca="true" t="shared" si="1" ref="C8:K8">C9+C10</f>
        <v>6793</v>
      </c>
      <c r="D8" s="13">
        <f t="shared" si="1"/>
        <v>17719</v>
      </c>
      <c r="E8" s="13">
        <f t="shared" si="1"/>
        <v>13677</v>
      </c>
      <c r="F8" s="13">
        <f t="shared" si="1"/>
        <v>12110</v>
      </c>
      <c r="G8" s="13">
        <f t="shared" si="1"/>
        <v>9271</v>
      </c>
      <c r="H8" s="13">
        <f t="shared" si="1"/>
        <v>4032</v>
      </c>
      <c r="I8" s="13">
        <f t="shared" si="1"/>
        <v>5782</v>
      </c>
      <c r="J8" s="13">
        <f t="shared" si="1"/>
        <v>6829</v>
      </c>
      <c r="K8" s="13">
        <f t="shared" si="1"/>
        <v>12163</v>
      </c>
      <c r="L8" s="13">
        <f>SUM(B8:K8)</f>
        <v>93428</v>
      </c>
      <c r="M8"/>
    </row>
    <row r="9" spans="1:13" ht="17.25" customHeight="1">
      <c r="A9" s="14" t="s">
        <v>19</v>
      </c>
      <c r="B9" s="15">
        <v>5050</v>
      </c>
      <c r="C9" s="15">
        <v>6793</v>
      </c>
      <c r="D9" s="15">
        <v>17719</v>
      </c>
      <c r="E9" s="15">
        <v>13677</v>
      </c>
      <c r="F9" s="15">
        <v>12110</v>
      </c>
      <c r="G9" s="15">
        <v>9271</v>
      </c>
      <c r="H9" s="15">
        <v>4027</v>
      </c>
      <c r="I9" s="15">
        <v>5782</v>
      </c>
      <c r="J9" s="15">
        <v>6829</v>
      </c>
      <c r="K9" s="15">
        <v>12163</v>
      </c>
      <c r="L9" s="13">
        <f>SUM(B9:K9)</f>
        <v>93421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71212</v>
      </c>
      <c r="C11" s="15">
        <v>89880</v>
      </c>
      <c r="D11" s="15">
        <v>243029</v>
      </c>
      <c r="E11" s="15">
        <v>215223</v>
      </c>
      <c r="F11" s="15">
        <v>201143</v>
      </c>
      <c r="G11" s="15">
        <v>123854</v>
      </c>
      <c r="H11" s="15">
        <v>57731</v>
      </c>
      <c r="I11" s="15">
        <v>104668</v>
      </c>
      <c r="J11" s="15">
        <v>96600</v>
      </c>
      <c r="K11" s="15">
        <v>189332</v>
      </c>
      <c r="L11" s="13">
        <f>SUM(B11:K11)</f>
        <v>1392672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443373.61</v>
      </c>
      <c r="C17" s="25">
        <f aca="true" t="shared" si="2" ref="C17:L17">C18+C19+C20+C21+C22</f>
        <v>316067.58999999997</v>
      </c>
      <c r="D17" s="25">
        <f t="shared" si="2"/>
        <v>974426.47</v>
      </c>
      <c r="E17" s="25">
        <f t="shared" si="2"/>
        <v>840192.28</v>
      </c>
      <c r="F17" s="25">
        <f t="shared" si="2"/>
        <v>703983.89</v>
      </c>
      <c r="G17" s="25">
        <f t="shared" si="2"/>
        <v>527573.58</v>
      </c>
      <c r="H17" s="25">
        <f t="shared" si="2"/>
        <v>241479.26</v>
      </c>
      <c r="I17" s="25">
        <f t="shared" si="2"/>
        <v>387392.73000000004</v>
      </c>
      <c r="J17" s="25">
        <f t="shared" si="2"/>
        <v>415073.11000000004</v>
      </c>
      <c r="K17" s="25">
        <f t="shared" si="2"/>
        <v>602800.3099999999</v>
      </c>
      <c r="L17" s="25">
        <f t="shared" si="2"/>
        <v>5452362.830000001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438998.46</v>
      </c>
      <c r="C18" s="33">
        <f t="shared" si="3"/>
        <v>299840.98</v>
      </c>
      <c r="D18" s="33">
        <f t="shared" si="3"/>
        <v>963150.96</v>
      </c>
      <c r="E18" s="33">
        <f t="shared" si="3"/>
        <v>855078.84</v>
      </c>
      <c r="F18" s="33">
        <f t="shared" si="3"/>
        <v>705185.02</v>
      </c>
      <c r="G18" s="33">
        <f t="shared" si="3"/>
        <v>483736.31</v>
      </c>
      <c r="H18" s="33">
        <f t="shared" si="3"/>
        <v>247274.35</v>
      </c>
      <c r="I18" s="33">
        <f t="shared" si="3"/>
        <v>367279.39</v>
      </c>
      <c r="J18" s="33">
        <f t="shared" si="3"/>
        <v>370317.19</v>
      </c>
      <c r="K18" s="33">
        <f t="shared" si="3"/>
        <v>589030.33</v>
      </c>
      <c r="L18" s="33">
        <f>SUM(B18:K18)</f>
        <v>5319891.83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494.2</v>
      </c>
      <c r="C19" s="33">
        <f t="shared" si="4"/>
        <v>10787.3</v>
      </c>
      <c r="D19" s="33">
        <f t="shared" si="4"/>
        <v>-11166.63</v>
      </c>
      <c r="E19" s="33">
        <f t="shared" si="4"/>
        <v>-21734.83</v>
      </c>
      <c r="F19" s="33">
        <f t="shared" si="4"/>
        <v>-7253.01</v>
      </c>
      <c r="G19" s="33">
        <f t="shared" si="4"/>
        <v>24126.41</v>
      </c>
      <c r="H19" s="33">
        <f t="shared" si="4"/>
        <v>-14912.97</v>
      </c>
      <c r="I19" s="33">
        <f t="shared" si="4"/>
        <v>36426.4</v>
      </c>
      <c r="J19" s="33">
        <f t="shared" si="4"/>
        <v>29143.22</v>
      </c>
      <c r="K19" s="33">
        <f t="shared" si="4"/>
        <v>-4756.27</v>
      </c>
      <c r="L19" s="33">
        <f>SUM(B19:K19)</f>
        <v>41153.82000000001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2830.32</v>
      </c>
      <c r="K21" s="29">
        <v>0</v>
      </c>
      <c r="L21" s="33">
        <f>SUM(B21:K21)</f>
        <v>7075.800000000001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-129652.2</v>
      </c>
      <c r="C25" s="33">
        <f t="shared" si="5"/>
        <v>-29889.2</v>
      </c>
      <c r="D25" s="33">
        <f t="shared" si="5"/>
        <v>-77963.6</v>
      </c>
      <c r="E25" s="33">
        <f t="shared" si="5"/>
        <v>-64929.65999999999</v>
      </c>
      <c r="F25" s="33">
        <f t="shared" si="5"/>
        <v>-53284</v>
      </c>
      <c r="G25" s="33">
        <f t="shared" si="5"/>
        <v>-40792.4</v>
      </c>
      <c r="H25" s="33">
        <f t="shared" si="5"/>
        <v>-25883.829999999998</v>
      </c>
      <c r="I25" s="33">
        <f t="shared" si="5"/>
        <v>356128.19</v>
      </c>
      <c r="J25" s="33">
        <f t="shared" si="5"/>
        <v>-30047.6</v>
      </c>
      <c r="K25" s="33">
        <f t="shared" si="5"/>
        <v>-53517.2</v>
      </c>
      <c r="L25" s="33">
        <f aca="true" t="shared" si="6" ref="L25:L31">SUM(B25:K25)</f>
        <v>-149831.5</v>
      </c>
      <c r="M25"/>
    </row>
    <row r="26" spans="1:13" ht="18.75" customHeight="1">
      <c r="A26" s="27" t="s">
        <v>31</v>
      </c>
      <c r="B26" s="33">
        <f>B27+B28+B29+B30</f>
        <v>-22220</v>
      </c>
      <c r="C26" s="33">
        <f aca="true" t="shared" si="7" ref="C26:K26">C27+C28+C29+C30</f>
        <v>-29889.2</v>
      </c>
      <c r="D26" s="33">
        <f t="shared" si="7"/>
        <v>-77963.6</v>
      </c>
      <c r="E26" s="33">
        <f t="shared" si="7"/>
        <v>-60178.8</v>
      </c>
      <c r="F26" s="33">
        <f t="shared" si="7"/>
        <v>-53284</v>
      </c>
      <c r="G26" s="33">
        <f t="shared" si="7"/>
        <v>-40792.4</v>
      </c>
      <c r="H26" s="33">
        <f t="shared" si="7"/>
        <v>-17718.8</v>
      </c>
      <c r="I26" s="33">
        <f t="shared" si="7"/>
        <v>-41871.81</v>
      </c>
      <c r="J26" s="33">
        <f t="shared" si="7"/>
        <v>-30047.6</v>
      </c>
      <c r="K26" s="33">
        <f t="shared" si="7"/>
        <v>-53517.2</v>
      </c>
      <c r="L26" s="33">
        <f t="shared" si="6"/>
        <v>-427483.41</v>
      </c>
      <c r="M26"/>
    </row>
    <row r="27" spans="1:13" s="36" customFormat="1" ht="18.75" customHeight="1">
      <c r="A27" s="34" t="s">
        <v>60</v>
      </c>
      <c r="B27" s="33">
        <f>-ROUND((B9)*$E$3,2)</f>
        <v>-22220</v>
      </c>
      <c r="C27" s="33">
        <f aca="true" t="shared" si="8" ref="C27:K27">-ROUND((C9)*$E$3,2)</f>
        <v>-29889.2</v>
      </c>
      <c r="D27" s="33">
        <f t="shared" si="8"/>
        <v>-77963.6</v>
      </c>
      <c r="E27" s="33">
        <f t="shared" si="8"/>
        <v>-60178.8</v>
      </c>
      <c r="F27" s="33">
        <f t="shared" si="8"/>
        <v>-53284</v>
      </c>
      <c r="G27" s="33">
        <f t="shared" si="8"/>
        <v>-40792.4</v>
      </c>
      <c r="H27" s="33">
        <f t="shared" si="8"/>
        <v>-17718.8</v>
      </c>
      <c r="I27" s="33">
        <f t="shared" si="8"/>
        <v>-25440.8</v>
      </c>
      <c r="J27" s="33">
        <f t="shared" si="8"/>
        <v>-30047.6</v>
      </c>
      <c r="K27" s="33">
        <f t="shared" si="8"/>
        <v>-53517.2</v>
      </c>
      <c r="L27" s="33">
        <f t="shared" si="6"/>
        <v>-411052.39999999997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-551.9</v>
      </c>
      <c r="J29" s="17">
        <v>0</v>
      </c>
      <c r="K29" s="17">
        <v>0</v>
      </c>
      <c r="L29" s="33">
        <f t="shared" si="6"/>
        <v>-551.9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-15879.11</v>
      </c>
      <c r="J30" s="17">
        <v>0</v>
      </c>
      <c r="K30" s="17">
        <v>0</v>
      </c>
      <c r="L30" s="33">
        <f t="shared" si="6"/>
        <v>-15879.11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-4750.859999999986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398000</v>
      </c>
      <c r="J31" s="38">
        <f t="shared" si="9"/>
        <v>0</v>
      </c>
      <c r="K31" s="38">
        <f t="shared" si="9"/>
        <v>0</v>
      </c>
      <c r="L31" s="33">
        <f t="shared" si="6"/>
        <v>304254.33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821000</v>
      </c>
      <c r="J40" s="17">
        <v>0</v>
      </c>
      <c r="K40" s="17">
        <v>0</v>
      </c>
      <c r="L40" s="33">
        <f>SUM(B40:K40)</f>
        <v>2945000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-26602.42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-26602.42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313721.41</v>
      </c>
      <c r="C46" s="41">
        <f t="shared" si="11"/>
        <v>286178.38999999996</v>
      </c>
      <c r="D46" s="41">
        <f t="shared" si="11"/>
        <v>896462.87</v>
      </c>
      <c r="E46" s="41">
        <f t="shared" si="11"/>
        <v>775262.62</v>
      </c>
      <c r="F46" s="41">
        <f t="shared" si="11"/>
        <v>650699.89</v>
      </c>
      <c r="G46" s="41">
        <f t="shared" si="11"/>
        <v>486781.17999999993</v>
      </c>
      <c r="H46" s="41">
        <f t="shared" si="11"/>
        <v>215595.43000000002</v>
      </c>
      <c r="I46" s="41">
        <f t="shared" si="11"/>
        <v>743520.92</v>
      </c>
      <c r="J46" s="41">
        <f t="shared" si="11"/>
        <v>385025.51000000007</v>
      </c>
      <c r="K46" s="41">
        <f t="shared" si="11"/>
        <v>549283.11</v>
      </c>
      <c r="L46" s="42">
        <f>SUM(B46:K46)</f>
        <v>5302531.330000001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313721.41</v>
      </c>
      <c r="C52" s="41">
        <f aca="true" t="shared" si="12" ref="C52:J52">SUM(C53:C64)</f>
        <v>286178.38</v>
      </c>
      <c r="D52" s="41">
        <f t="shared" si="12"/>
        <v>896462.87</v>
      </c>
      <c r="E52" s="41">
        <f t="shared" si="12"/>
        <v>775262.62</v>
      </c>
      <c r="F52" s="41">
        <f t="shared" si="12"/>
        <v>650699.89</v>
      </c>
      <c r="G52" s="41">
        <f t="shared" si="12"/>
        <v>486781.18</v>
      </c>
      <c r="H52" s="41">
        <f t="shared" si="12"/>
        <v>215595.43</v>
      </c>
      <c r="I52" s="41">
        <f t="shared" si="12"/>
        <v>743520.92</v>
      </c>
      <c r="J52" s="41">
        <f t="shared" si="12"/>
        <v>385025.51</v>
      </c>
      <c r="K52" s="41">
        <f>SUM(K53:K66)</f>
        <v>549283.11</v>
      </c>
      <c r="L52" s="47">
        <f>SUM(B52:K52)</f>
        <v>5302531.320000001</v>
      </c>
      <c r="M52" s="40"/>
    </row>
    <row r="53" spans="1:13" ht="18.75" customHeight="1">
      <c r="A53" s="48" t="s">
        <v>52</v>
      </c>
      <c r="B53" s="49">
        <v>313721.41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313721.41</v>
      </c>
      <c r="M53" s="40"/>
    </row>
    <row r="54" spans="1:12" ht="18.75" customHeight="1">
      <c r="A54" s="48" t="s">
        <v>63</v>
      </c>
      <c r="B54" s="17">
        <v>0</v>
      </c>
      <c r="C54" s="49">
        <v>248545.92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248545.92</v>
      </c>
    </row>
    <row r="55" spans="1:12" ht="18.75" customHeight="1">
      <c r="A55" s="48" t="s">
        <v>64</v>
      </c>
      <c r="B55" s="17">
        <v>0</v>
      </c>
      <c r="C55" s="49">
        <v>37632.46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37632.46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896462.87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896462.87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775262.62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775262.62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650699.89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650699.89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486781.18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486781.18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215595.43</v>
      </c>
      <c r="I60" s="17">
        <v>0</v>
      </c>
      <c r="J60" s="17">
        <v>0</v>
      </c>
      <c r="K60" s="17">
        <v>0</v>
      </c>
      <c r="L60" s="47">
        <f t="shared" si="13"/>
        <v>215595.43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743520.92</v>
      </c>
      <c r="J61" s="17">
        <v>0</v>
      </c>
      <c r="K61" s="17">
        <v>0</v>
      </c>
      <c r="L61" s="47">
        <f t="shared" si="13"/>
        <v>743520.92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385025.51</v>
      </c>
      <c r="K62" s="17">
        <v>0</v>
      </c>
      <c r="L62" s="47">
        <f t="shared" si="13"/>
        <v>385025.51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294360.82</v>
      </c>
      <c r="L63" s="47">
        <f t="shared" si="13"/>
        <v>294360.82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254922.29</v>
      </c>
      <c r="L64" s="47">
        <f t="shared" si="13"/>
        <v>254922.29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2020-03-03T19:50:44Z</dcterms:modified>
  <cp:category/>
  <cp:version/>
  <cp:contentType/>
  <cp:contentStatus/>
</cp:coreProperties>
</file>