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<sst xmlns="http://schemas.openxmlformats.org/spreadsheetml/2006/main" count="77" uniqueCount="76">
  <si>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</si>
  <si>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</si>
  <si>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</si>
  <si>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</si>
  <si>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</si>
  <si>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</si>
  <si>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</si>
  <si>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</si>
  <si>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</si>
  <si>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</si>
  <si>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</si>
  <si>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</si>
  <si>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</si>
  <si>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</si>
  <si>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</si>
  <si>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</si>
  <si>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</si>
  <si>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</si>
  <si>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</si>
  <si>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</si>
  <si>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</si>
  <si>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</si>
  <si>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</si>
  <si>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</si>
  <si>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</si>
  <si>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</si>
  <si>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</si>
  <si>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</si>
  <si>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</si>
  <si>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</si>
  <si>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</si>
  <si>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</si>
  <si>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</si>
  <si>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</si>
  <si>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</si>
  <si>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</si>
  <si>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</si>
  <si>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</si>
  <si>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</si>
  <si>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</si>
  <si>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</si>
  <si>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</si>
  <si>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</si>
  <si>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</si>
  <si>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</si>
  <si>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</si>
  <si>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</si>
  <si>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</si>
  <si>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</si>
  <si>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</si>
  <si>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</si>
  <si>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</si>
  <si>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</si>
  <si>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</si>
  <si>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</si>
  <si>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</si>
  <si>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</si>
  <si>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</si>
  <si>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</si>
  <si>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</si>
  <si>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</si>
  <si>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</si>
  <si>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</si>
  <si>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</si>
  <si>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</si>
  <si>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</si>
  <si>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</si>
  <si>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</si>
  <si>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</si>
  <si>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</si>
  <si>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</si>
  <si>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</si>
  <si>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</si>
  <si>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</si>
  <si>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</si>
  <si>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20/02/20 - VENCIMENTO 02/03/20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</si>
</sst>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111988</v>
      </c>
      <c r="C7" s="10">
        <f>C8+C11</f>
        <v>139205</v>
      </c>
      <c r="D7" s="10">
        <f aca="true" t="shared" si="0" ref="D7:K7">D8+D11</f>
        <v>381072</v>
      </c>
      <c r="E7" s="10">
        <f t="shared" si="0"/>
        <v>322147</v>
      </c>
      <c r="F7" s="10">
        <f t="shared" si="0"/>
        <v>303343</v>
      </c>
      <c r="G7" s="10">
        <f t="shared" si="0"/>
        <v>194367</v>
      </c>
      <c r="H7" s="10">
        <f t="shared" si="0"/>
        <v>89677</v>
      </c>
      <c r="I7" s="10">
        <f t="shared" si="0"/>
        <v>145468</v>
      </c>
      <c r="J7" s="10">
        <f t="shared" si="0"/>
        <v>168806</v>
      </c>
      <c r="K7" s="10">
        <f t="shared" si="0"/>
        <v>284715</v>
      </c>
      <c r="L7" s="10">
        <f>SUM(B7:K7)</f>
        <v>2140788</v>
      </c>
      <c r="M7" s="11"/>
    </row>
    <row r="8" spans="1:13" ht="17.25" customHeight="1">
      <c r="A8" s="12" t="s">
        <v>18</v>
      </c>
      <c r="B8" s="13">
        <f>B9+B10</f>
        <v>7834</v>
      </c>
      <c r="C8" s="13">
        <f aca="true" t="shared" si="1" ref="C8:K8">C9+C10</f>
        <v>9069</v>
      </c>
      <c r="D8" s="13">
        <f t="shared" si="1"/>
        <v>25177</v>
      </c>
      <c r="E8" s="13">
        <f t="shared" si="1"/>
        <v>19203</v>
      </c>
      <c r="F8" s="13">
        <f t="shared" si="1"/>
        <v>15953</v>
      </c>
      <c r="G8" s="13">
        <f t="shared" si="1"/>
        <v>13457</v>
      </c>
      <c r="H8" s="13">
        <f t="shared" si="1"/>
        <v>6135</v>
      </c>
      <c r="I8" s="13">
        <f t="shared" si="1"/>
        <v>8166</v>
      </c>
      <c r="J8" s="13">
        <f t="shared" si="1"/>
        <v>12954</v>
      </c>
      <c r="K8" s="13">
        <f t="shared" si="1"/>
        <v>18092</v>
      </c>
      <c r="L8" s="13">
        <f>SUM(B8:K8)</f>
        <v>136040</v>
      </c>
      <c r="M8"/>
    </row>
    <row r="9" spans="1:13" ht="17.25" customHeight="1">
      <c r="A9" s="14" t="s">
        <v>19</v>
      </c>
      <c r="B9" s="15">
        <v>7830</v>
      </c>
      <c r="C9" s="15">
        <v>9069</v>
      </c>
      <c r="D9" s="15">
        <v>25177</v>
      </c>
      <c r="E9" s="15">
        <v>19203</v>
      </c>
      <c r="F9" s="15">
        <v>15953</v>
      </c>
      <c r="G9" s="15">
        <v>13457</v>
      </c>
      <c r="H9" s="15">
        <v>6129</v>
      </c>
      <c r="I9" s="15">
        <v>8166</v>
      </c>
      <c r="J9" s="15">
        <v>12954</v>
      </c>
      <c r="K9" s="15">
        <v>18092</v>
      </c>
      <c r="L9" s="13">
        <f>SUM(B9:K9)</f>
        <v>136030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104154</v>
      </c>
      <c r="C11" s="15">
        <v>130136</v>
      </c>
      <c r="D11" s="15">
        <v>355895</v>
      </c>
      <c r="E11" s="15">
        <v>302944</v>
      </c>
      <c r="F11" s="15">
        <v>287390</v>
      </c>
      <c r="G11" s="15">
        <v>180910</v>
      </c>
      <c r="H11" s="15">
        <v>83542</v>
      </c>
      <c r="I11" s="15">
        <v>137302</v>
      </c>
      <c r="J11" s="15">
        <v>155852</v>
      </c>
      <c r="K11" s="15">
        <v>266623</v>
      </c>
      <c r="L11" s="13">
        <f>SUM(B11:K11)</f>
        <v>2004748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649243.17</v>
      </c>
      <c r="C17" s="25">
        <f aca="true" t="shared" si="2" ref="C17:L17">C18+C19+C20+C21+C22</f>
        <v>452730.79</v>
      </c>
      <c r="D17" s="25">
        <f t="shared" si="2"/>
        <v>1413726.3399999999</v>
      </c>
      <c r="E17" s="25">
        <f t="shared" si="2"/>
        <v>1179671.6500000001</v>
      </c>
      <c r="F17" s="25">
        <f t="shared" si="2"/>
        <v>998829.42</v>
      </c>
      <c r="G17" s="25">
        <f t="shared" si="2"/>
        <v>761207.6</v>
      </c>
      <c r="H17" s="25">
        <f t="shared" si="2"/>
        <v>346495.79</v>
      </c>
      <c r="I17" s="25">
        <f t="shared" si="2"/>
        <v>515387.0099999999</v>
      </c>
      <c r="J17" s="25">
        <f t="shared" si="2"/>
        <v>667570.21</v>
      </c>
      <c r="K17" s="25">
        <f t="shared" si="2"/>
        <v>844112.94</v>
      </c>
      <c r="L17" s="25">
        <f t="shared" si="2"/>
        <v>7828974.920000001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644636.52</v>
      </c>
      <c r="C18" s="33">
        <f t="shared" si="3"/>
        <v>431758.23</v>
      </c>
      <c r="D18" s="33">
        <f t="shared" si="3"/>
        <v>1407603.75</v>
      </c>
      <c r="E18" s="33">
        <f t="shared" si="3"/>
        <v>1203412.33</v>
      </c>
      <c r="F18" s="33">
        <f t="shared" si="3"/>
        <v>1003094.63</v>
      </c>
      <c r="G18" s="33">
        <f t="shared" si="3"/>
        <v>706271.37</v>
      </c>
      <c r="H18" s="33">
        <f t="shared" si="3"/>
        <v>359030.84</v>
      </c>
      <c r="I18" s="33">
        <f t="shared" si="3"/>
        <v>483724.74</v>
      </c>
      <c r="J18" s="33">
        <f t="shared" si="3"/>
        <v>604393</v>
      </c>
      <c r="K18" s="33">
        <f t="shared" si="3"/>
        <v>832307.36</v>
      </c>
      <c r="L18" s="33">
        <f>SUM(B18:K18)</f>
        <v>7676232.7700000005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725.7</v>
      </c>
      <c r="C19" s="33">
        <f t="shared" si="4"/>
        <v>15533.25</v>
      </c>
      <c r="D19" s="33">
        <f t="shared" si="4"/>
        <v>-16319.55</v>
      </c>
      <c r="E19" s="33">
        <f t="shared" si="4"/>
        <v>-30588.95</v>
      </c>
      <c r="F19" s="33">
        <f t="shared" si="4"/>
        <v>-10317.09</v>
      </c>
      <c r="G19" s="33">
        <f t="shared" si="4"/>
        <v>35225.37</v>
      </c>
      <c r="H19" s="33">
        <f t="shared" si="4"/>
        <v>-21652.93</v>
      </c>
      <c r="I19" s="33">
        <f t="shared" si="4"/>
        <v>47975.33</v>
      </c>
      <c r="J19" s="33">
        <f t="shared" si="4"/>
        <v>47564.51</v>
      </c>
      <c r="K19" s="33">
        <f t="shared" si="4"/>
        <v>-6720.67</v>
      </c>
      <c r="L19" s="33">
        <f>SUM(B19:K19)</f>
        <v>61424.970000000016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-154236.37</v>
      </c>
      <c r="C25" s="33">
        <f t="shared" si="5"/>
        <v>-39903.6</v>
      </c>
      <c r="D25" s="33">
        <f t="shared" si="5"/>
        <v>-110778.8</v>
      </c>
      <c r="E25" s="33">
        <f t="shared" si="5"/>
        <v>-89244.05999999998</v>
      </c>
      <c r="F25" s="33">
        <f t="shared" si="5"/>
        <v>1529806.8</v>
      </c>
      <c r="G25" s="33">
        <f t="shared" si="5"/>
        <v>-59210.8</v>
      </c>
      <c r="H25" s="33">
        <f t="shared" si="5"/>
        <v>-35132.63</v>
      </c>
      <c r="I25" s="33">
        <f t="shared" si="5"/>
        <v>-47002.97</v>
      </c>
      <c r="J25" s="33">
        <f t="shared" si="5"/>
        <v>-56997.6</v>
      </c>
      <c r="K25" s="33">
        <f t="shared" si="5"/>
        <v>-79604.8</v>
      </c>
      <c r="L25" s="33">
        <f aca="true" t="shared" si="6" ref="L25:L31">SUM(B25:K25)</f>
        <v>857695.1699999999</v>
      </c>
      <c r="M25"/>
    </row>
    <row r="26" spans="1:13" ht="18.75" customHeight="1">
      <c r="A26" s="27" t="s">
        <v>31</v>
      </c>
      <c r="B26" s="33">
        <f>B27+B28+B29+B30</f>
        <v>-34452</v>
      </c>
      <c r="C26" s="33">
        <f aca="true" t="shared" si="7" ref="C26:K26">C27+C28+C29+C30</f>
        <v>-39903.6</v>
      </c>
      <c r="D26" s="33">
        <f t="shared" si="7"/>
        <v>-110778.8</v>
      </c>
      <c r="E26" s="33">
        <f t="shared" si="7"/>
        <v>-84493.2</v>
      </c>
      <c r="F26" s="33">
        <f t="shared" si="7"/>
        <v>-70193.2</v>
      </c>
      <c r="G26" s="33">
        <f t="shared" si="7"/>
        <v>-59210.8</v>
      </c>
      <c r="H26" s="33">
        <f t="shared" si="7"/>
        <v>-26967.6</v>
      </c>
      <c r="I26" s="33">
        <f t="shared" si="7"/>
        <v>-47002.97</v>
      </c>
      <c r="J26" s="33">
        <f t="shared" si="7"/>
        <v>-56997.6</v>
      </c>
      <c r="K26" s="33">
        <f t="shared" si="7"/>
        <v>-79604.8</v>
      </c>
      <c r="L26" s="33">
        <f t="shared" si="6"/>
        <v>-609604.5700000001</v>
      </c>
      <c r="M26"/>
    </row>
    <row r="27" spans="1:13" s="36" customFormat="1" ht="18.75" customHeight="1">
      <c r="A27" s="34" t="s">
        <v>60</v>
      </c>
      <c r="B27" s="33">
        <f>-ROUND((B9)*$E$3,2)</f>
        <v>-34452</v>
      </c>
      <c r="C27" s="33">
        <f aca="true" t="shared" si="8" ref="C27:K27">-ROUND((C9)*$E$3,2)</f>
        <v>-39903.6</v>
      </c>
      <c r="D27" s="33">
        <f t="shared" si="8"/>
        <v>-110778.8</v>
      </c>
      <c r="E27" s="33">
        <f t="shared" si="8"/>
        <v>-84493.2</v>
      </c>
      <c r="F27" s="33">
        <f t="shared" si="8"/>
        <v>-70193.2</v>
      </c>
      <c r="G27" s="33">
        <f t="shared" si="8"/>
        <v>-59210.8</v>
      </c>
      <c r="H27" s="33">
        <f t="shared" si="8"/>
        <v>-26967.6</v>
      </c>
      <c r="I27" s="33">
        <f t="shared" si="8"/>
        <v>-35930.4</v>
      </c>
      <c r="J27" s="33">
        <f t="shared" si="8"/>
        <v>-56997.6</v>
      </c>
      <c r="K27" s="33">
        <f t="shared" si="8"/>
        <v>-79604.8</v>
      </c>
      <c r="L27" s="33">
        <f t="shared" si="6"/>
        <v>-598532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-582.47</v>
      </c>
      <c r="J29" s="17">
        <v>0</v>
      </c>
      <c r="K29" s="17">
        <v>0</v>
      </c>
      <c r="L29" s="33">
        <f t="shared" si="6"/>
        <v>-582.47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-10490.1</v>
      </c>
      <c r="J30" s="17">
        <v>0</v>
      </c>
      <c r="K30" s="17">
        <v>0</v>
      </c>
      <c r="L30" s="33">
        <f t="shared" si="6"/>
        <v>-10490.1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1600000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1506254.33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2494000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4147000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-38954.59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-38954.59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495006.80000000005</v>
      </c>
      <c r="C46" s="41">
        <f t="shared" si="11"/>
        <v>412827.19</v>
      </c>
      <c r="D46" s="41">
        <f t="shared" si="11"/>
        <v>1302947.5399999998</v>
      </c>
      <c r="E46" s="41">
        <f t="shared" si="11"/>
        <v>1090427.59</v>
      </c>
      <c r="F46" s="41">
        <f t="shared" si="11"/>
        <v>2528636.22</v>
      </c>
      <c r="G46" s="41">
        <f t="shared" si="11"/>
        <v>701996.7999999999</v>
      </c>
      <c r="H46" s="41">
        <f t="shared" si="11"/>
        <v>311363.16</v>
      </c>
      <c r="I46" s="41">
        <f t="shared" si="11"/>
        <v>468384.0399999999</v>
      </c>
      <c r="J46" s="41">
        <f t="shared" si="11"/>
        <v>610572.61</v>
      </c>
      <c r="K46" s="41">
        <f t="shared" si="11"/>
        <v>764508.1399999999</v>
      </c>
      <c r="L46" s="42">
        <f>SUM(B46:K46)</f>
        <v>8686670.09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495006.8</v>
      </c>
      <c r="C52" s="41">
        <f aca="true" t="shared" si="12" ref="C52:J52">SUM(C53:C64)</f>
        <v>412827.19</v>
      </c>
      <c r="D52" s="41">
        <f t="shared" si="12"/>
        <v>1302947.55</v>
      </c>
      <c r="E52" s="41">
        <f t="shared" si="12"/>
        <v>1090427.6</v>
      </c>
      <c r="F52" s="41">
        <f t="shared" si="12"/>
        <v>2528636.22</v>
      </c>
      <c r="G52" s="41">
        <f t="shared" si="12"/>
        <v>701996.8</v>
      </c>
      <c r="H52" s="41">
        <f t="shared" si="12"/>
        <v>311363.16</v>
      </c>
      <c r="I52" s="41">
        <f t="shared" si="12"/>
        <v>468384.04</v>
      </c>
      <c r="J52" s="41">
        <f t="shared" si="12"/>
        <v>610572.62</v>
      </c>
      <c r="K52" s="41">
        <f>SUM(K53:K66)</f>
        <v>764508.13</v>
      </c>
      <c r="L52" s="47">
        <f>SUM(B52:K52)</f>
        <v>8686670.110000001</v>
      </c>
      <c r="M52" s="40"/>
    </row>
    <row r="53" spans="1:13" ht="18.75" customHeight="1">
      <c r="A53" s="48" t="s">
        <v>52</v>
      </c>
      <c r="B53" s="49">
        <v>495006.8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495006.8</v>
      </c>
      <c r="M53" s="40"/>
    </row>
    <row r="54" spans="1:12" ht="18.75" customHeight="1">
      <c r="A54" s="48" t="s">
        <v>63</v>
      </c>
      <c r="B54" s="17">
        <v>0</v>
      </c>
      <c r="C54" s="49">
        <v>360728.4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360728.4</v>
      </c>
    </row>
    <row r="55" spans="1:12" ht="18.75" customHeight="1">
      <c r="A55" s="48" t="s">
        <v>64</v>
      </c>
      <c r="B55" s="17">
        <v>0</v>
      </c>
      <c r="C55" s="49">
        <v>52098.79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52098.79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1302947.55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1302947.55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1090427.6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1090427.6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2528636.22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2528636.22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701996.8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701996.8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311363.16</v>
      </c>
      <c r="I60" s="17">
        <v>0</v>
      </c>
      <c r="J60" s="17">
        <v>0</v>
      </c>
      <c r="K60" s="17">
        <v>0</v>
      </c>
      <c r="L60" s="47">
        <f t="shared" si="13"/>
        <v>311363.16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468384.04</v>
      </c>
      <c r="J61" s="17">
        <v>0</v>
      </c>
      <c r="K61" s="17">
        <v>0</v>
      </c>
      <c r="L61" s="47">
        <f t="shared" si="13"/>
        <v>468384.04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610572.62</v>
      </c>
      <c r="K62" s="17">
        <v>0</v>
      </c>
      <c r="L62" s="47">
        <f t="shared" si="13"/>
        <v>610572.62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429041.96</v>
      </c>
      <c r="L63" s="47">
        <f t="shared" si="13"/>
        <v>429041.96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335466.17</v>
      </c>
      <c r="L64" s="47">
        <f t="shared" si="13"/>
        <v>335466.17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2020-02-28T19:45:40Z</dcterms:modified>
  <cp:category/>
  <cp:version/>
  <cp:contentType/>
  <cp:contentStatus/>
</cp:coreProperties>
</file>