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<sst xmlns="http://schemas.openxmlformats.org/spreadsheetml/2006/main" count="77" uniqueCount="76">
  <si>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</si>
  <si>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</si>
  <si>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</si>
  <si>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</si>
  <si>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</si>
  <si>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</si>
  <si>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</si>
  <si>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</si>
  <si>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</si>
  <si>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</si>
  <si>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</si>
  <si>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</si>
  <si>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</si>
  <si>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</si>
  <si>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</si>
  <si>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</si>
  <si>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</si>
  <si>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</si>
  <si>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</si>
  <si>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</si>
  <si>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</si>
  <si>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</si>
  <si>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</si>
  <si>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</si>
  <si>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</si>
  <si>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</si>
  <si>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</si>
  <si>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</si>
  <si>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</si>
  <si>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</si>
  <si>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</si>
  <si>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</si>
  <si>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</si>
  <si>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</si>
  <si>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</si>
  <si>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</si>
  <si>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</si>
  <si>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</si>
  <si>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</si>
  <si>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</si>
  <si>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</si>
  <si>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</si>
  <si>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</si>
  <si>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</si>
  <si>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</si>
  <si>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</si>
  <si>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</si>
  <si>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</si>
  <si>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</si>
  <si>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</si>
  <si>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</si>
  <si>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</si>
  <si>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</si>
  <si>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</si>
  <si>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</si>
  <si>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</si>
  <si>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</si>
  <si>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</si>
  <si>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</si>
  <si>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</si>
  <si>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</si>
  <si>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</si>
  <si>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</si>
  <si>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</si>
  <si>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</si>
  <si>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</si>
  <si>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</si>
  <si>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</si>
  <si>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</si>
  <si>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</si>
  <si>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</si>
  <si>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</si>
  <si>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</si>
  <si>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</si>
  <si>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</si>
  <si>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17/02/20 - VENCIMENTO 26/02/20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</si>
</sst>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108669</v>
      </c>
      <c r="C7" s="10">
        <f>C8+C11</f>
        <v>137466</v>
      </c>
      <c r="D7" s="10">
        <f aca="true" t="shared" si="0" ref="D7:K7">D8+D11</f>
        <v>384575</v>
      </c>
      <c r="E7" s="10">
        <f t="shared" si="0"/>
        <v>315752</v>
      </c>
      <c r="F7" s="10">
        <f t="shared" si="0"/>
        <v>298570</v>
      </c>
      <c r="G7" s="10">
        <f t="shared" si="0"/>
        <v>190606</v>
      </c>
      <c r="H7" s="10">
        <f t="shared" si="0"/>
        <v>87144</v>
      </c>
      <c r="I7" s="10">
        <f t="shared" si="0"/>
        <v>142126</v>
      </c>
      <c r="J7" s="10">
        <f t="shared" si="0"/>
        <v>167952</v>
      </c>
      <c r="K7" s="10">
        <f t="shared" si="0"/>
        <v>274089</v>
      </c>
      <c r="L7" s="10">
        <f>SUM(B7:K7)</f>
        <v>2106949</v>
      </c>
      <c r="M7" s="11"/>
    </row>
    <row r="8" spans="1:13" ht="17.25" customHeight="1">
      <c r="A8" s="12" t="s">
        <v>18</v>
      </c>
      <c r="B8" s="13">
        <f>B9+B10</f>
        <v>7920</v>
      </c>
      <c r="C8" s="13">
        <f aca="true" t="shared" si="1" ref="C8:K8">C9+C10</f>
        <v>9494</v>
      </c>
      <c r="D8" s="13">
        <f t="shared" si="1"/>
        <v>26600</v>
      </c>
      <c r="E8" s="13">
        <f t="shared" si="1"/>
        <v>19545</v>
      </c>
      <c r="F8" s="13">
        <f t="shared" si="1"/>
        <v>16925</v>
      </c>
      <c r="G8" s="13">
        <f t="shared" si="1"/>
        <v>13532</v>
      </c>
      <c r="H8" s="13">
        <f t="shared" si="1"/>
        <v>6064</v>
      </c>
      <c r="I8" s="13">
        <f t="shared" si="1"/>
        <v>8315</v>
      </c>
      <c r="J8" s="13">
        <f t="shared" si="1"/>
        <v>14402</v>
      </c>
      <c r="K8" s="13">
        <f t="shared" si="1"/>
        <v>17948</v>
      </c>
      <c r="L8" s="13">
        <f>SUM(B8:K8)</f>
        <v>140745</v>
      </c>
      <c r="M8"/>
    </row>
    <row r="9" spans="1:13" ht="17.25" customHeight="1">
      <c r="A9" s="14" t="s">
        <v>19</v>
      </c>
      <c r="B9" s="15">
        <v>7918</v>
      </c>
      <c r="C9" s="15">
        <v>9494</v>
      </c>
      <c r="D9" s="15">
        <v>26600</v>
      </c>
      <c r="E9" s="15">
        <v>19545</v>
      </c>
      <c r="F9" s="15">
        <v>16925</v>
      </c>
      <c r="G9" s="15">
        <v>13532</v>
      </c>
      <c r="H9" s="15">
        <v>6061</v>
      </c>
      <c r="I9" s="15">
        <v>8315</v>
      </c>
      <c r="J9" s="15">
        <v>14402</v>
      </c>
      <c r="K9" s="15">
        <v>17948</v>
      </c>
      <c r="L9" s="13">
        <f>SUM(B9:K9)</f>
        <v>140740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100749</v>
      </c>
      <c r="C11" s="15">
        <v>127972</v>
      </c>
      <c r="D11" s="15">
        <v>357975</v>
      </c>
      <c r="E11" s="15">
        <v>296207</v>
      </c>
      <c r="F11" s="15">
        <v>281645</v>
      </c>
      <c r="G11" s="15">
        <v>177074</v>
      </c>
      <c r="H11" s="15">
        <v>81080</v>
      </c>
      <c r="I11" s="15">
        <v>133811</v>
      </c>
      <c r="J11" s="15">
        <v>153550</v>
      </c>
      <c r="K11" s="15">
        <v>256141</v>
      </c>
      <c r="L11" s="13">
        <f>SUM(B11:K11)</f>
        <v>1966204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630116.5</v>
      </c>
      <c r="C17" s="25">
        <f aca="true" t="shared" si="2" ref="C17:L17">C18+C19+C20+C21+C22</f>
        <v>447143.06</v>
      </c>
      <c r="D17" s="25">
        <f t="shared" si="2"/>
        <v>1426515.7099999997</v>
      </c>
      <c r="E17" s="25">
        <f t="shared" si="2"/>
        <v>1156389.72</v>
      </c>
      <c r="F17" s="25">
        <f t="shared" si="2"/>
        <v>983208.4</v>
      </c>
      <c r="G17" s="25">
        <f t="shared" si="2"/>
        <v>746859.64</v>
      </c>
      <c r="H17" s="25">
        <f t="shared" si="2"/>
        <v>336966.2699999999</v>
      </c>
      <c r="I17" s="25">
        <f t="shared" si="2"/>
        <v>503171.67000000004</v>
      </c>
      <c r="J17" s="25">
        <f t="shared" si="2"/>
        <v>664271.9199999999</v>
      </c>
      <c r="K17" s="25">
        <f t="shared" si="2"/>
        <v>813300.77</v>
      </c>
      <c r="L17" s="25">
        <f t="shared" si="2"/>
        <v>7707943.66</v>
      </c>
      <c r="M17"/>
    </row>
    <row r="18" spans="1:13" ht="17.25" customHeight="1">
      <c r="A18" s="26" t="s">
        <v>25</v>
      </c>
      <c r="B18" s="33">
        <f aca="true" t="shared" si="3" ref="B18:K18">ROUND(B13*B7,2)</f>
        <v>625531.36</v>
      </c>
      <c r="C18" s="33">
        <f t="shared" si="3"/>
        <v>426364.55</v>
      </c>
      <c r="D18" s="33">
        <f t="shared" si="3"/>
        <v>1420543.14</v>
      </c>
      <c r="E18" s="33">
        <f t="shared" si="3"/>
        <v>1179523.17</v>
      </c>
      <c r="F18" s="33">
        <f t="shared" si="3"/>
        <v>987311.28</v>
      </c>
      <c r="G18" s="33">
        <f t="shared" si="3"/>
        <v>692605.02</v>
      </c>
      <c r="H18" s="33">
        <f t="shared" si="3"/>
        <v>348889.72</v>
      </c>
      <c r="I18" s="33">
        <f t="shared" si="3"/>
        <v>472611.59</v>
      </c>
      <c r="J18" s="33">
        <f t="shared" si="3"/>
        <v>601335.34</v>
      </c>
      <c r="K18" s="33">
        <f t="shared" si="3"/>
        <v>801244.37</v>
      </c>
      <c r="L18" s="33">
        <f>SUM(B18:K18)</f>
        <v>7555959.539999999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704.19</v>
      </c>
      <c r="C19" s="33">
        <f t="shared" si="4"/>
        <v>15339.2</v>
      </c>
      <c r="D19" s="33">
        <f t="shared" si="4"/>
        <v>-16469.57</v>
      </c>
      <c r="E19" s="33">
        <f t="shared" si="4"/>
        <v>-29981.72</v>
      </c>
      <c r="F19" s="33">
        <f t="shared" si="4"/>
        <v>-10154.76</v>
      </c>
      <c r="G19" s="33">
        <f t="shared" si="4"/>
        <v>34543.76</v>
      </c>
      <c r="H19" s="33">
        <f t="shared" si="4"/>
        <v>-21041.33</v>
      </c>
      <c r="I19" s="33">
        <f t="shared" si="4"/>
        <v>46873.14</v>
      </c>
      <c r="J19" s="33">
        <f t="shared" si="4"/>
        <v>47323.88</v>
      </c>
      <c r="K19" s="33">
        <f t="shared" si="4"/>
        <v>-6469.85</v>
      </c>
      <c r="L19" s="33">
        <f>SUM(B19:K19)</f>
        <v>60666.939999999995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-134572.47999999998</v>
      </c>
      <c r="C25" s="33">
        <f t="shared" si="5"/>
        <v>-41773.6</v>
      </c>
      <c r="D25" s="33">
        <f t="shared" si="5"/>
        <v>-117040</v>
      </c>
      <c r="E25" s="33">
        <f t="shared" si="5"/>
        <v>-90748.85999999999</v>
      </c>
      <c r="F25" s="33">
        <f t="shared" si="5"/>
        <v>-74470</v>
      </c>
      <c r="G25" s="33">
        <f t="shared" si="5"/>
        <v>-59540.8</v>
      </c>
      <c r="H25" s="33">
        <f t="shared" si="5"/>
        <v>-34833.43</v>
      </c>
      <c r="I25" s="33">
        <f t="shared" si="5"/>
        <v>-47345.149999999994</v>
      </c>
      <c r="J25" s="33">
        <f t="shared" si="5"/>
        <v>-63368.8</v>
      </c>
      <c r="K25" s="33">
        <f t="shared" si="5"/>
        <v>-78971.2</v>
      </c>
      <c r="L25" s="33">
        <f aca="true" t="shared" si="6" ref="L25:L31">SUM(B25:K25)</f>
        <v>-742664.32</v>
      </c>
      <c r="M25"/>
    </row>
    <row r="26" spans="1:13" ht="18.75" customHeight="1">
      <c r="A26" s="27" t="s">
        <v>31</v>
      </c>
      <c r="B26" s="33">
        <f>B27+B28+B29+B30</f>
        <v>-34839.2</v>
      </c>
      <c r="C26" s="33">
        <f aca="true" t="shared" si="7" ref="C26:K26">C27+C28+C29+C30</f>
        <v>-41773.6</v>
      </c>
      <c r="D26" s="33">
        <f t="shared" si="7"/>
        <v>-117040</v>
      </c>
      <c r="E26" s="33">
        <f t="shared" si="7"/>
        <v>-85998</v>
      </c>
      <c r="F26" s="33">
        <f t="shared" si="7"/>
        <v>-74470</v>
      </c>
      <c r="G26" s="33">
        <f t="shared" si="7"/>
        <v>-59540.8</v>
      </c>
      <c r="H26" s="33">
        <f t="shared" si="7"/>
        <v>-26668.4</v>
      </c>
      <c r="I26" s="33">
        <f t="shared" si="7"/>
        <v>-47345.149999999994</v>
      </c>
      <c r="J26" s="33">
        <f t="shared" si="7"/>
        <v>-63368.8</v>
      </c>
      <c r="K26" s="33">
        <f t="shared" si="7"/>
        <v>-78971.2</v>
      </c>
      <c r="L26" s="33">
        <f t="shared" si="6"/>
        <v>-630015.15</v>
      </c>
      <c r="M26"/>
    </row>
    <row r="27" spans="1:13" s="36" customFormat="1" ht="18.75" customHeight="1">
      <c r="A27" s="34" t="s">
        <v>60</v>
      </c>
      <c r="B27" s="33">
        <f>-ROUND((B9)*$E$3,2)</f>
        <v>-34839.2</v>
      </c>
      <c r="C27" s="33">
        <f aca="true" t="shared" si="8" ref="C27:K27">-ROUND((C9)*$E$3,2)</f>
        <v>-41773.6</v>
      </c>
      <c r="D27" s="33">
        <f t="shared" si="8"/>
        <v>-117040</v>
      </c>
      <c r="E27" s="33">
        <f t="shared" si="8"/>
        <v>-85998</v>
      </c>
      <c r="F27" s="33">
        <f t="shared" si="8"/>
        <v>-74470</v>
      </c>
      <c r="G27" s="33">
        <f t="shared" si="8"/>
        <v>-59540.8</v>
      </c>
      <c r="H27" s="33">
        <f t="shared" si="8"/>
        <v>-26668.4</v>
      </c>
      <c r="I27" s="33">
        <f t="shared" si="8"/>
        <v>-36586</v>
      </c>
      <c r="J27" s="33">
        <f t="shared" si="8"/>
        <v>-63368.8</v>
      </c>
      <c r="K27" s="33">
        <f t="shared" si="8"/>
        <v>-78971.2</v>
      </c>
      <c r="L27" s="33">
        <f t="shared" si="6"/>
        <v>-619256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-827.85</v>
      </c>
      <c r="J29" s="17">
        <v>0</v>
      </c>
      <c r="K29" s="17">
        <v>0</v>
      </c>
      <c r="L29" s="33">
        <f t="shared" si="6"/>
        <v>-827.85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-9931.3</v>
      </c>
      <c r="J30" s="17">
        <v>0</v>
      </c>
      <c r="K30" s="17">
        <v>0</v>
      </c>
      <c r="L30" s="33">
        <f t="shared" si="6"/>
        <v>-9931.3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-93745.66999999998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-18903.5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-18903.5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495544.02</v>
      </c>
      <c r="C46" s="41">
        <f t="shared" si="11"/>
        <v>405369.46</v>
      </c>
      <c r="D46" s="41">
        <f t="shared" si="11"/>
        <v>1309475.7099999997</v>
      </c>
      <c r="E46" s="41">
        <f t="shared" si="11"/>
        <v>1065640.8599999999</v>
      </c>
      <c r="F46" s="41">
        <f t="shared" si="11"/>
        <v>908738.4</v>
      </c>
      <c r="G46" s="41">
        <f t="shared" si="11"/>
        <v>687318.84</v>
      </c>
      <c r="H46" s="41">
        <f t="shared" si="11"/>
        <v>302132.8399999999</v>
      </c>
      <c r="I46" s="41">
        <f t="shared" si="11"/>
        <v>455826.52</v>
      </c>
      <c r="J46" s="41">
        <f t="shared" si="11"/>
        <v>600903.1199999999</v>
      </c>
      <c r="K46" s="41">
        <f t="shared" si="11"/>
        <v>734329.5700000001</v>
      </c>
      <c r="L46" s="42">
        <f>SUM(B46:K46)</f>
        <v>6965279.339999999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495544.02</v>
      </c>
      <c r="C52" s="41">
        <f aca="true" t="shared" si="12" ref="C52:J52">SUM(C53:C64)</f>
        <v>405369.46</v>
      </c>
      <c r="D52" s="41">
        <f t="shared" si="12"/>
        <v>1309475.71</v>
      </c>
      <c r="E52" s="41">
        <f t="shared" si="12"/>
        <v>1065640.86</v>
      </c>
      <c r="F52" s="41">
        <f t="shared" si="12"/>
        <v>908738.4</v>
      </c>
      <c r="G52" s="41">
        <f t="shared" si="12"/>
        <v>687318.85</v>
      </c>
      <c r="H52" s="41">
        <f t="shared" si="12"/>
        <v>302132.84</v>
      </c>
      <c r="I52" s="41">
        <f t="shared" si="12"/>
        <v>455826.52</v>
      </c>
      <c r="J52" s="41">
        <f t="shared" si="12"/>
        <v>600903.12</v>
      </c>
      <c r="K52" s="41">
        <f>SUM(K53:K66)</f>
        <v>734329.5800000001</v>
      </c>
      <c r="L52" s="47">
        <f>SUM(B52:K52)</f>
        <v>6965279.36</v>
      </c>
      <c r="M52" s="40"/>
    </row>
    <row r="53" spans="1:13" ht="18.75" customHeight="1">
      <c r="A53" s="48" t="s">
        <v>52</v>
      </c>
      <c r="B53" s="49">
        <v>495544.02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495544.02</v>
      </c>
      <c r="M53" s="40"/>
    </row>
    <row r="54" spans="1:12" ht="18.75" customHeight="1">
      <c r="A54" s="48" t="s">
        <v>63</v>
      </c>
      <c r="B54" s="17">
        <v>0</v>
      </c>
      <c r="C54" s="49">
        <v>353806.46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353806.46</v>
      </c>
    </row>
    <row r="55" spans="1:12" ht="18.75" customHeight="1">
      <c r="A55" s="48" t="s">
        <v>64</v>
      </c>
      <c r="B55" s="17">
        <v>0</v>
      </c>
      <c r="C55" s="49">
        <v>51563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51563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1309475.71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1309475.71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1065640.86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1065640.86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908738.4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908738.4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687318.85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687318.85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302132.84</v>
      </c>
      <c r="I60" s="17">
        <v>0</v>
      </c>
      <c r="J60" s="17">
        <v>0</v>
      </c>
      <c r="K60" s="17"/>
      <c r="L60" s="47">
        <f t="shared" si="13"/>
        <v>302132.84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455826.52</v>
      </c>
      <c r="J61" s="17">
        <v>0</v>
      </c>
      <c r="K61" s="17"/>
      <c r="L61" s="47">
        <f t="shared" si="13"/>
        <v>455826.52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600903.12</v>
      </c>
      <c r="K62" s="17"/>
      <c r="L62" s="47">
        <f t="shared" si="13"/>
        <v>600903.12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413133.82</v>
      </c>
      <c r="L63" s="47">
        <f t="shared" si="13"/>
        <v>413133.82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321195.76</v>
      </c>
      <c r="L64" s="47">
        <f t="shared" si="13"/>
        <v>321195.76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2020-02-21T19:38:39Z</dcterms:modified>
  <cp:category/>
  <cp:version/>
  <cp:contentType/>
  <cp:contentStatus/>
</cp:coreProperties>
</file>