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<sst xmlns="http://schemas.openxmlformats.org/spreadsheetml/2006/main" count="77" uniqueCount="76">
  <si>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</si>
  <si>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</si>
  <si>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</si>
  <si>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</si>
  <si>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</si>
  <si>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</si>
  <si>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</si>
  <si>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</si>
  <si>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</si>
  <si>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</si>
  <si>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</si>
  <si>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</si>
  <si>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</si>
  <si>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</si>
  <si>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</si>
  <si>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</si>
  <si>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</si>
  <si>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</si>
  <si>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</si>
  <si>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</si>
  <si>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</si>
  <si>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</si>
  <si>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</si>
  <si>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</si>
  <si>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</si>
  <si>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</si>
  <si>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</si>
  <si>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</si>
  <si>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</si>
  <si>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</si>
  <si>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</si>
  <si>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</si>
  <si>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</si>
  <si>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</si>
  <si>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</si>
  <si>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</si>
  <si>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</si>
  <si>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</si>
  <si>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</si>
  <si>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</si>
  <si>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</si>
  <si>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</si>
  <si>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</si>
  <si>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</si>
  <si>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</si>
  <si>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</si>
  <si>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</si>
  <si>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</si>
  <si>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</si>
  <si>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</si>
  <si>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</si>
  <si>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</si>
  <si>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</si>
  <si>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</si>
  <si>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</si>
  <si>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</si>
  <si>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</si>
  <si>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</si>
  <si>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</si>
  <si>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</si>
  <si>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</si>
  <si>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</si>
  <si>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</si>
  <si>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</si>
  <si>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</si>
  <si>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</si>
  <si>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</si>
  <si>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</si>
  <si>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</si>
  <si>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</si>
  <si>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</si>
  <si>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</si>
  <si>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</si>
  <si>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</si>
  <si>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</si>
  <si>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16/02/20 - VENCIMENTO 21/02/20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</si>
</sst>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23018</v>
      </c>
      <c r="C7" s="10">
        <f>C8+C11</f>
        <v>39404</v>
      </c>
      <c r="D7" s="10">
        <f aca="true" t="shared" si="0" ref="D7:K7">D8+D11</f>
        <v>97170</v>
      </c>
      <c r="E7" s="10">
        <f t="shared" si="0"/>
        <v>100182</v>
      </c>
      <c r="F7" s="10">
        <f t="shared" si="0"/>
        <v>99690</v>
      </c>
      <c r="G7" s="10">
        <f t="shared" si="0"/>
        <v>49563</v>
      </c>
      <c r="H7" s="10">
        <f t="shared" si="0"/>
        <v>26114</v>
      </c>
      <c r="I7" s="10">
        <f t="shared" si="0"/>
        <v>45826</v>
      </c>
      <c r="J7" s="10">
        <f t="shared" si="0"/>
        <v>30084</v>
      </c>
      <c r="K7" s="10">
        <f t="shared" si="0"/>
        <v>88894</v>
      </c>
      <c r="L7" s="10">
        <f>SUM(B7:K7)</f>
        <v>599945</v>
      </c>
      <c r="M7" s="11"/>
    </row>
    <row r="8" spans="1:13" ht="17.25" customHeight="1">
      <c r="A8" s="12" t="s">
        <v>18</v>
      </c>
      <c r="B8" s="13">
        <f>B9+B10</f>
        <v>2194</v>
      </c>
      <c r="C8" s="13">
        <f aca="true" t="shared" si="1" ref="C8:K8">C9+C10</f>
        <v>3743</v>
      </c>
      <c r="D8" s="13">
        <f t="shared" si="1"/>
        <v>9493</v>
      </c>
      <c r="E8" s="13">
        <f t="shared" si="1"/>
        <v>8369</v>
      </c>
      <c r="F8" s="13">
        <f t="shared" si="1"/>
        <v>8727</v>
      </c>
      <c r="G8" s="13">
        <f t="shared" si="1"/>
        <v>4530</v>
      </c>
      <c r="H8" s="13">
        <f t="shared" si="1"/>
        <v>2257</v>
      </c>
      <c r="I8" s="13">
        <f t="shared" si="1"/>
        <v>3841</v>
      </c>
      <c r="J8" s="13">
        <f t="shared" si="1"/>
        <v>2535</v>
      </c>
      <c r="K8" s="13">
        <f t="shared" si="1"/>
        <v>7028</v>
      </c>
      <c r="L8" s="13">
        <f>SUM(B8:K8)</f>
        <v>52717</v>
      </c>
      <c r="M8"/>
    </row>
    <row r="9" spans="1:13" ht="17.25" customHeight="1">
      <c r="A9" s="14" t="s">
        <v>19</v>
      </c>
      <c r="B9" s="15">
        <v>2192</v>
      </c>
      <c r="C9" s="15">
        <v>3743</v>
      </c>
      <c r="D9" s="15">
        <v>9493</v>
      </c>
      <c r="E9" s="15">
        <v>8369</v>
      </c>
      <c r="F9" s="15">
        <v>8727</v>
      </c>
      <c r="G9" s="15">
        <v>4530</v>
      </c>
      <c r="H9" s="15">
        <v>2244</v>
      </c>
      <c r="I9" s="15">
        <v>3841</v>
      </c>
      <c r="J9" s="15">
        <v>2535</v>
      </c>
      <c r="K9" s="15">
        <v>7028</v>
      </c>
      <c r="L9" s="13">
        <f>SUM(B9:K9)</f>
        <v>52702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13</v>
      </c>
      <c r="I10" s="15">
        <v>0</v>
      </c>
      <c r="J10" s="15">
        <v>0</v>
      </c>
      <c r="K10" s="15">
        <v>0</v>
      </c>
      <c r="L10" s="13">
        <f>SUM(B10:K10)</f>
        <v>15</v>
      </c>
      <c r="M10"/>
    </row>
    <row r="11" spans="1:13" ht="17.25" customHeight="1">
      <c r="A11" s="12" t="s">
        <v>21</v>
      </c>
      <c r="B11" s="15">
        <v>20824</v>
      </c>
      <c r="C11" s="15">
        <v>35661</v>
      </c>
      <c r="D11" s="15">
        <v>87677</v>
      </c>
      <c r="E11" s="15">
        <v>91813</v>
      </c>
      <c r="F11" s="15">
        <v>90963</v>
      </c>
      <c r="G11" s="15">
        <v>45033</v>
      </c>
      <c r="H11" s="15">
        <v>23857</v>
      </c>
      <c r="I11" s="15">
        <v>41985</v>
      </c>
      <c r="J11" s="15">
        <v>27549</v>
      </c>
      <c r="K11" s="15">
        <v>81866</v>
      </c>
      <c r="L11" s="13">
        <f>SUM(B11:K11)</f>
        <v>547228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136528.62000000002</v>
      </c>
      <c r="C17" s="25">
        <f aca="true" t="shared" si="2" ref="C17:L17">C18+C19+C20+C21+C22</f>
        <v>132051.67</v>
      </c>
      <c r="D17" s="25">
        <f t="shared" si="2"/>
        <v>377207.35</v>
      </c>
      <c r="E17" s="25">
        <f t="shared" si="2"/>
        <v>371575.53</v>
      </c>
      <c r="F17" s="25">
        <f t="shared" si="2"/>
        <v>332316.18</v>
      </c>
      <c r="G17" s="25">
        <f t="shared" si="2"/>
        <v>208790.28999999998</v>
      </c>
      <c r="H17" s="25">
        <f t="shared" si="2"/>
        <v>107362.53999999998</v>
      </c>
      <c r="I17" s="25">
        <f t="shared" si="2"/>
        <v>151185.55000000002</v>
      </c>
      <c r="J17" s="25">
        <f t="shared" si="2"/>
        <v>128971.91</v>
      </c>
      <c r="K17" s="25">
        <f t="shared" si="2"/>
        <v>276291.74</v>
      </c>
      <c r="L17" s="25">
        <f t="shared" si="2"/>
        <v>2222281.38</v>
      </c>
      <c r="M17"/>
    </row>
    <row r="18" spans="1:13" ht="17.25" customHeight="1">
      <c r="A18" s="26" t="s">
        <v>25</v>
      </c>
      <c r="B18" s="33">
        <f aca="true" t="shared" si="3" ref="B18:K18">ROUND(B13*B7,2)</f>
        <v>132498.51</v>
      </c>
      <c r="C18" s="33">
        <f t="shared" si="3"/>
        <v>122215.45</v>
      </c>
      <c r="D18" s="33">
        <f t="shared" si="3"/>
        <v>358926.55</v>
      </c>
      <c r="E18" s="33">
        <f t="shared" si="3"/>
        <v>374239.88</v>
      </c>
      <c r="F18" s="33">
        <f t="shared" si="3"/>
        <v>329654.89</v>
      </c>
      <c r="G18" s="33">
        <f t="shared" si="3"/>
        <v>180097.07</v>
      </c>
      <c r="H18" s="33">
        <f t="shared" si="3"/>
        <v>104550.01</v>
      </c>
      <c r="I18" s="33">
        <f t="shared" si="3"/>
        <v>152385.2</v>
      </c>
      <c r="J18" s="33">
        <f t="shared" si="3"/>
        <v>107712.75</v>
      </c>
      <c r="K18" s="33">
        <f t="shared" si="3"/>
        <v>259863.83</v>
      </c>
      <c r="L18" s="33">
        <f>SUM(B18:K18)</f>
        <v>2122144.14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149.16</v>
      </c>
      <c r="C19" s="33">
        <f t="shared" si="4"/>
        <v>4396.91</v>
      </c>
      <c r="D19" s="33">
        <f t="shared" si="4"/>
        <v>-4161.34</v>
      </c>
      <c r="E19" s="33">
        <f t="shared" si="4"/>
        <v>-9512.62</v>
      </c>
      <c r="F19" s="33">
        <f t="shared" si="4"/>
        <v>-3390.59</v>
      </c>
      <c r="G19" s="33">
        <f t="shared" si="4"/>
        <v>8982.36</v>
      </c>
      <c r="H19" s="33">
        <f t="shared" si="4"/>
        <v>-6305.35</v>
      </c>
      <c r="I19" s="33">
        <f t="shared" si="4"/>
        <v>15113.41</v>
      </c>
      <c r="J19" s="33">
        <f t="shared" si="4"/>
        <v>8476.78</v>
      </c>
      <c r="K19" s="33">
        <f t="shared" si="4"/>
        <v>-2098.34</v>
      </c>
      <c r="L19" s="33">
        <f>SUM(B19:K19)</f>
        <v>11650.38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0</v>
      </c>
      <c r="K21" s="29">
        <v>0</v>
      </c>
      <c r="L21" s="33">
        <f>SUM(B21:K21)</f>
        <v>4245.4800000000005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-34570.439999999995</v>
      </c>
      <c r="C25" s="33">
        <f t="shared" si="5"/>
        <v>-16469.2</v>
      </c>
      <c r="D25" s="33">
        <f t="shared" si="5"/>
        <v>-41769.2</v>
      </c>
      <c r="E25" s="33">
        <f t="shared" si="5"/>
        <v>-41574.46</v>
      </c>
      <c r="F25" s="33">
        <f t="shared" si="5"/>
        <v>-38398.8</v>
      </c>
      <c r="G25" s="33">
        <f t="shared" si="5"/>
        <v>-19932</v>
      </c>
      <c r="H25" s="33">
        <f t="shared" si="5"/>
        <v>-18038.63</v>
      </c>
      <c r="I25" s="33">
        <f t="shared" si="5"/>
        <v>-16900.4</v>
      </c>
      <c r="J25" s="33">
        <f t="shared" si="5"/>
        <v>-11154</v>
      </c>
      <c r="K25" s="33">
        <f t="shared" si="5"/>
        <v>-30923.2</v>
      </c>
      <c r="L25" s="33">
        <f aca="true" t="shared" si="6" ref="L25:L31">SUM(B25:K25)</f>
        <v>-269730.32999999996</v>
      </c>
      <c r="M25"/>
    </row>
    <row r="26" spans="1:13" ht="18.75" customHeight="1">
      <c r="A26" s="27" t="s">
        <v>31</v>
      </c>
      <c r="B26" s="33">
        <f>B27+B28+B29+B30</f>
        <v>-9644.8</v>
      </c>
      <c r="C26" s="33">
        <f aca="true" t="shared" si="7" ref="C26:K26">C27+C28+C29+C30</f>
        <v>-16469.2</v>
      </c>
      <c r="D26" s="33">
        <f t="shared" si="7"/>
        <v>-41769.2</v>
      </c>
      <c r="E26" s="33">
        <f t="shared" si="7"/>
        <v>-36823.6</v>
      </c>
      <c r="F26" s="33">
        <f t="shared" si="7"/>
        <v>-38398.8</v>
      </c>
      <c r="G26" s="33">
        <f t="shared" si="7"/>
        <v>-19932</v>
      </c>
      <c r="H26" s="33">
        <f t="shared" si="7"/>
        <v>-9873.6</v>
      </c>
      <c r="I26" s="33">
        <f t="shared" si="7"/>
        <v>-16900.4</v>
      </c>
      <c r="J26" s="33">
        <f t="shared" si="7"/>
        <v>-11154</v>
      </c>
      <c r="K26" s="33">
        <f t="shared" si="7"/>
        <v>-30923.2</v>
      </c>
      <c r="L26" s="33">
        <f t="shared" si="6"/>
        <v>-231888.8</v>
      </c>
      <c r="M26"/>
    </row>
    <row r="27" spans="1:13" s="36" customFormat="1" ht="18.75" customHeight="1">
      <c r="A27" s="34" t="s">
        <v>60</v>
      </c>
      <c r="B27" s="33">
        <f>-ROUND((B9)*$E$3,2)</f>
        <v>-9644.8</v>
      </c>
      <c r="C27" s="33">
        <f aca="true" t="shared" si="8" ref="C27:K27">-ROUND((C9)*$E$3,2)</f>
        <v>-16469.2</v>
      </c>
      <c r="D27" s="33">
        <f t="shared" si="8"/>
        <v>-41769.2</v>
      </c>
      <c r="E27" s="33">
        <f t="shared" si="8"/>
        <v>-36823.6</v>
      </c>
      <c r="F27" s="33">
        <f t="shared" si="8"/>
        <v>-38398.8</v>
      </c>
      <c r="G27" s="33">
        <f t="shared" si="8"/>
        <v>-19932</v>
      </c>
      <c r="H27" s="33">
        <f t="shared" si="8"/>
        <v>-9873.6</v>
      </c>
      <c r="I27" s="33">
        <f t="shared" si="8"/>
        <v>-16900.4</v>
      </c>
      <c r="J27" s="33">
        <f t="shared" si="8"/>
        <v>-11154</v>
      </c>
      <c r="K27" s="33">
        <f t="shared" si="8"/>
        <v>-30923.2</v>
      </c>
      <c r="L27" s="33">
        <f t="shared" si="6"/>
        <v>-231888.8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-20829.78</v>
      </c>
      <c r="C31" s="38">
        <f t="shared" si="9"/>
        <v>0</v>
      </c>
      <c r="D31" s="38">
        <f t="shared" si="9"/>
        <v>0</v>
      </c>
      <c r="E31" s="38">
        <f t="shared" si="9"/>
        <v>-4750.86</v>
      </c>
      <c r="F31" s="38">
        <f t="shared" si="9"/>
        <v>0</v>
      </c>
      <c r="G31" s="38">
        <f t="shared" si="9"/>
        <v>0</v>
      </c>
      <c r="H31" s="38">
        <f t="shared" si="9"/>
        <v>-8165.03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-33745.67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33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33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-4095.86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 t="shared" si="10"/>
        <v>-4095.86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101958.18000000002</v>
      </c>
      <c r="C46" s="41">
        <f t="shared" si="11"/>
        <v>115582.47000000002</v>
      </c>
      <c r="D46" s="41">
        <f t="shared" si="11"/>
        <v>335438.14999999997</v>
      </c>
      <c r="E46" s="41">
        <f t="shared" si="11"/>
        <v>330001.07</v>
      </c>
      <c r="F46" s="41">
        <f t="shared" si="11"/>
        <v>293917.38</v>
      </c>
      <c r="G46" s="41">
        <f t="shared" si="11"/>
        <v>188858.28999999998</v>
      </c>
      <c r="H46" s="41">
        <f t="shared" si="11"/>
        <v>89323.90999999997</v>
      </c>
      <c r="I46" s="41">
        <f t="shared" si="11"/>
        <v>134285.15000000002</v>
      </c>
      <c r="J46" s="41">
        <f t="shared" si="11"/>
        <v>117817.91</v>
      </c>
      <c r="K46" s="41">
        <f t="shared" si="11"/>
        <v>245368.53999999998</v>
      </c>
      <c r="L46" s="42">
        <f>SUM(B46:K46)</f>
        <v>1952551.05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101958.18</v>
      </c>
      <c r="C52" s="41">
        <f aca="true" t="shared" si="12" ref="C52:J52">SUM(C53:C64)</f>
        <v>115582.47</v>
      </c>
      <c r="D52" s="41">
        <f t="shared" si="12"/>
        <v>335438.15</v>
      </c>
      <c r="E52" s="41">
        <f t="shared" si="12"/>
        <v>330001.06</v>
      </c>
      <c r="F52" s="41">
        <f t="shared" si="12"/>
        <v>293917.38</v>
      </c>
      <c r="G52" s="41">
        <f t="shared" si="12"/>
        <v>188858.3</v>
      </c>
      <c r="H52" s="41">
        <f t="shared" si="12"/>
        <v>89323.92</v>
      </c>
      <c r="I52" s="41">
        <f t="shared" si="12"/>
        <v>134285.15</v>
      </c>
      <c r="J52" s="41">
        <f t="shared" si="12"/>
        <v>117817.91</v>
      </c>
      <c r="K52" s="41">
        <f>SUM(K53:K66)</f>
        <v>245368.55</v>
      </c>
      <c r="L52" s="47">
        <f>SUM(B52:K52)</f>
        <v>1952551.07</v>
      </c>
      <c r="M52" s="40"/>
    </row>
    <row r="53" spans="1:13" ht="18.75" customHeight="1">
      <c r="A53" s="48" t="s">
        <v>52</v>
      </c>
      <c r="B53" s="49">
        <v>101958.18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101958.18</v>
      </c>
      <c r="M53" s="40"/>
    </row>
    <row r="54" spans="1:12" ht="18.75" customHeight="1">
      <c r="A54" s="48" t="s">
        <v>63</v>
      </c>
      <c r="B54" s="17">
        <v>0</v>
      </c>
      <c r="C54" s="49">
        <v>100626.1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100626.1</v>
      </c>
    </row>
    <row r="55" spans="1:12" ht="18.75" customHeight="1">
      <c r="A55" s="48" t="s">
        <v>64</v>
      </c>
      <c r="B55" s="17">
        <v>0</v>
      </c>
      <c r="C55" s="49">
        <v>14956.37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14956.37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335438.15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335438.15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330001.06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330001.06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293917.38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293917.38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188858.3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188858.3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89323.92</v>
      </c>
      <c r="I60" s="17">
        <v>0</v>
      </c>
      <c r="J60" s="17">
        <v>0</v>
      </c>
      <c r="K60" s="17">
        <v>0</v>
      </c>
      <c r="L60" s="47">
        <f t="shared" si="13"/>
        <v>89323.92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134285.15</v>
      </c>
      <c r="J61" s="17">
        <v>0</v>
      </c>
      <c r="K61" s="17">
        <v>0</v>
      </c>
      <c r="L61" s="47">
        <f t="shared" si="13"/>
        <v>134285.15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117817.91</v>
      </c>
      <c r="K62" s="17">
        <v>0</v>
      </c>
      <c r="L62" s="47">
        <f t="shared" si="13"/>
        <v>117817.91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96675.21</v>
      </c>
      <c r="L63" s="47">
        <f t="shared" si="13"/>
        <v>96675.21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148693.34</v>
      </c>
      <c r="L64" s="47">
        <f t="shared" si="13"/>
        <v>148693.34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2020-02-21T14:42:29Z</dcterms:modified>
  <cp:category/>
  <cp:version/>
  <cp:contentType/>
  <cp:contentStatus/>
</cp:coreProperties>
</file>