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3355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<sst xmlns="http://schemas.openxmlformats.org/spreadsheetml/2006/main" count="77" uniqueCount="76">
  <si>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</si>
  <si>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</si>
  <si>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</si>
  <si>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</si>
  <si>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</si>
  <si>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</si>
  <si>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</si>
  <si>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</si>
  <si>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</si>
  <si>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</si>
  <si>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</si>
  <si>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</si>
  <si>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</si>
  <si>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</si>
  <si>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</si>
  <si>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</si>
  <si>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</si>
  <si>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</si>
  <si>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</si>
  <si>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</si>
  <si>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</si>
  <si>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</si>
  <si>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</si>
  <si>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</si>
  <si>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</si>
  <si>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</si>
  <si>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</si>
  <si>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</si>
  <si>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</si>
  <si>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</si>
  <si>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</si>
  <si>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</si>
  <si>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</si>
  <si>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</si>
  <si>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</si>
  <si>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</si>
  <si>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</si>
  <si>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</si>
  <si>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</si>
  <si>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</si>
  <si>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</si>
  <si>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</si>
  <si>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</si>
  <si>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</si>
  <si>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</si>
  <si>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</si>
  <si>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</si>
  <si>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</si>
  <si>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</si>
  <si>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</si>
  <si>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</si>
  <si>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</si>
  <si>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</si>
  <si>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</si>
  <si>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</si>
  <si>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</si>
  <si>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</si>
  <si>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</si>
  <si>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</si>
  <si>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Nota: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</si>
  <si>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</si>
  <si>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</si>
  <si>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</si>
  <si>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</si>
  <si>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</si>
  <si>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</si>
  <si>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</si>
  <si>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</si>
  <si>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</si>
  <si>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</si>
  <si>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</si>
  <si>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</si>
  <si>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</si>
  <si>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</si>
  <si>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</si>
  <si>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15/02/20 - VENCIMENTO 21/02/20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</si>
</sst>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8.25"/>
      <color indexed="18"/>
      <name val="Verdana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8.25"/>
      <color rgb="FF00008B"/>
      <name val="Verdana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45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7" t="s">
        <v>62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1">
      <c r="A2" s="58" t="s">
        <v>75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9" t="s">
        <v>1</v>
      </c>
      <c r="B4" s="60" t="s">
        <v>2</v>
      </c>
      <c r="C4" s="61"/>
      <c r="D4" s="61"/>
      <c r="E4" s="61"/>
      <c r="F4" s="61"/>
      <c r="G4" s="61"/>
      <c r="H4" s="61"/>
      <c r="I4" s="61"/>
      <c r="J4" s="61"/>
      <c r="K4" s="61"/>
      <c r="L4" s="62" t="s">
        <v>3</v>
      </c>
    </row>
    <row r="5" spans="1:12" ht="30" customHeight="1">
      <c r="A5" s="59"/>
      <c r="B5" s="6" t="s">
        <v>4</v>
      </c>
      <c r="C5" s="6" t="s">
        <v>65</v>
      </c>
      <c r="D5" s="6" t="s">
        <v>5</v>
      </c>
      <c r="E5" s="7" t="s">
        <v>66</v>
      </c>
      <c r="F5" s="7" t="s">
        <v>67</v>
      </c>
      <c r="G5" s="7" t="s">
        <v>68</v>
      </c>
      <c r="H5" s="7" t="s">
        <v>69</v>
      </c>
      <c r="I5" s="6" t="s">
        <v>6</v>
      </c>
      <c r="J5" s="6" t="s">
        <v>70</v>
      </c>
      <c r="K5" s="6" t="s">
        <v>4</v>
      </c>
      <c r="L5" s="59"/>
    </row>
    <row r="6" spans="1:12" ht="18.75" customHeight="1">
      <c r="A6" s="59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9"/>
    </row>
    <row r="7" spans="1:13" ht="17.25" customHeight="1">
      <c r="A7" s="9" t="s">
        <v>17</v>
      </c>
      <c r="B7" s="10">
        <f>B8+B11</f>
        <v>53596</v>
      </c>
      <c r="C7" s="10">
        <f>C8+C11</f>
        <v>78975</v>
      </c>
      <c r="D7" s="10">
        <f aca="true" t="shared" si="0" ref="D7:K7">D8+D11</f>
        <v>219730</v>
      </c>
      <c r="E7" s="10">
        <f t="shared" si="0"/>
        <v>189171</v>
      </c>
      <c r="F7" s="10">
        <f t="shared" si="0"/>
        <v>175702</v>
      </c>
      <c r="G7" s="10">
        <f t="shared" si="0"/>
        <v>96841</v>
      </c>
      <c r="H7" s="10">
        <f t="shared" si="0"/>
        <v>42407</v>
      </c>
      <c r="I7" s="10">
        <f t="shared" si="0"/>
        <v>82376</v>
      </c>
      <c r="J7" s="10">
        <f t="shared" si="0"/>
        <v>65712</v>
      </c>
      <c r="K7" s="10">
        <f t="shared" si="0"/>
        <v>151659</v>
      </c>
      <c r="L7" s="10">
        <f>SUM(B7:K7)</f>
        <v>1156169</v>
      </c>
      <c r="M7" s="11"/>
    </row>
    <row r="8" spans="1:13" ht="17.25" customHeight="1">
      <c r="A8" s="12" t="s">
        <v>18</v>
      </c>
      <c r="B8" s="13">
        <f>B9+B10</f>
        <v>4629</v>
      </c>
      <c r="C8" s="13">
        <f aca="true" t="shared" si="1" ref="C8:K8">C9+C10</f>
        <v>6747</v>
      </c>
      <c r="D8" s="13">
        <f t="shared" si="1"/>
        <v>18555</v>
      </c>
      <c r="E8" s="13">
        <f t="shared" si="1"/>
        <v>14353</v>
      </c>
      <c r="F8" s="13">
        <f t="shared" si="1"/>
        <v>12433</v>
      </c>
      <c r="G8" s="13">
        <f t="shared" si="1"/>
        <v>8514</v>
      </c>
      <c r="H8" s="13">
        <f t="shared" si="1"/>
        <v>3400</v>
      </c>
      <c r="I8" s="13">
        <f t="shared" si="1"/>
        <v>5616</v>
      </c>
      <c r="J8" s="13">
        <f t="shared" si="1"/>
        <v>5367</v>
      </c>
      <c r="K8" s="13">
        <f t="shared" si="1"/>
        <v>11578</v>
      </c>
      <c r="L8" s="13">
        <f>SUM(B8:K8)</f>
        <v>91192</v>
      </c>
      <c r="M8"/>
    </row>
    <row r="9" spans="1:13" ht="17.25" customHeight="1">
      <c r="A9" s="14" t="s">
        <v>19</v>
      </c>
      <c r="B9" s="15">
        <v>4629</v>
      </c>
      <c r="C9" s="15">
        <v>6747</v>
      </c>
      <c r="D9" s="15">
        <v>18555</v>
      </c>
      <c r="E9" s="15">
        <v>14353</v>
      </c>
      <c r="F9" s="15">
        <v>12433</v>
      </c>
      <c r="G9" s="15">
        <v>8514</v>
      </c>
      <c r="H9" s="15">
        <v>3400</v>
      </c>
      <c r="I9" s="15">
        <v>5616</v>
      </c>
      <c r="J9" s="15">
        <v>5367</v>
      </c>
      <c r="K9" s="15">
        <v>11578</v>
      </c>
      <c r="L9" s="13">
        <f>SUM(B9:K9)</f>
        <v>91192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0</v>
      </c>
      <c r="M10"/>
    </row>
    <row r="11" spans="1:13" ht="17.25" customHeight="1">
      <c r="A11" s="12" t="s">
        <v>21</v>
      </c>
      <c r="B11" s="15">
        <v>48967</v>
      </c>
      <c r="C11" s="15">
        <v>72228</v>
      </c>
      <c r="D11" s="15">
        <v>201175</v>
      </c>
      <c r="E11" s="15">
        <v>174818</v>
      </c>
      <c r="F11" s="15">
        <v>163269</v>
      </c>
      <c r="G11" s="15">
        <v>88327</v>
      </c>
      <c r="H11" s="15">
        <v>39007</v>
      </c>
      <c r="I11" s="15">
        <v>76760</v>
      </c>
      <c r="J11" s="15">
        <v>60345</v>
      </c>
      <c r="K11" s="15">
        <v>140081</v>
      </c>
      <c r="L11" s="13">
        <f>SUM(B11:K11)</f>
        <v>1064977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1.001125746188004</v>
      </c>
      <c r="C15" s="22">
        <v>1.035976735036263</v>
      </c>
      <c r="D15" s="22">
        <v>0.988406148812657</v>
      </c>
      <c r="E15" s="22">
        <v>0.974581490138898</v>
      </c>
      <c r="F15" s="22">
        <v>0.989714736620021</v>
      </c>
      <c r="G15" s="22">
        <v>1.049875124667462</v>
      </c>
      <c r="H15" s="22">
        <v>0.93969060479493</v>
      </c>
      <c r="I15" s="22">
        <v>1.09917899599419</v>
      </c>
      <c r="J15" s="22">
        <v>1.078697987983388</v>
      </c>
      <c r="K15" s="22">
        <v>0.991925250098614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312742.91</v>
      </c>
      <c r="C17" s="25">
        <f aca="true" t="shared" si="2" ref="C17:L17">C18+C19+C20+C21+C22</f>
        <v>259200.62999999998</v>
      </c>
      <c r="D17" s="25">
        <f t="shared" si="2"/>
        <v>824670.79</v>
      </c>
      <c r="E17" s="25">
        <f t="shared" si="2"/>
        <v>695553.0299999999</v>
      </c>
      <c r="F17" s="25">
        <f t="shared" si="2"/>
        <v>581087.4</v>
      </c>
      <c r="G17" s="25">
        <f t="shared" si="2"/>
        <v>389152.61</v>
      </c>
      <c r="H17" s="25">
        <f t="shared" si="2"/>
        <v>168659.18000000002</v>
      </c>
      <c r="I17" s="25">
        <f t="shared" si="2"/>
        <v>284779.44999999995</v>
      </c>
      <c r="J17" s="25">
        <f t="shared" si="2"/>
        <v>266573.31</v>
      </c>
      <c r="K17" s="25">
        <f t="shared" si="2"/>
        <v>458291.1</v>
      </c>
      <c r="L17" s="25">
        <f t="shared" si="2"/>
        <v>4240710.410000001</v>
      </c>
      <c r="M17"/>
    </row>
    <row r="18" spans="1:13" ht="17.25" customHeight="1">
      <c r="A18" s="26" t="s">
        <v>25</v>
      </c>
      <c r="B18" s="33">
        <f aca="true" t="shared" si="3" ref="B18:K18">ROUND(B13*B7,2)</f>
        <v>308514.65</v>
      </c>
      <c r="C18" s="33">
        <f t="shared" si="3"/>
        <v>244948.86</v>
      </c>
      <c r="D18" s="33">
        <f t="shared" si="3"/>
        <v>811638.67</v>
      </c>
      <c r="E18" s="33">
        <f t="shared" si="3"/>
        <v>706667.19</v>
      </c>
      <c r="F18" s="33">
        <f t="shared" si="3"/>
        <v>581011.37</v>
      </c>
      <c r="G18" s="33">
        <f t="shared" si="3"/>
        <v>351891.14</v>
      </c>
      <c r="H18" s="33">
        <f t="shared" si="3"/>
        <v>169780.67</v>
      </c>
      <c r="I18" s="33">
        <f t="shared" si="3"/>
        <v>273924.91</v>
      </c>
      <c r="J18" s="33">
        <f t="shared" si="3"/>
        <v>235275.24</v>
      </c>
      <c r="K18" s="33">
        <f t="shared" si="3"/>
        <v>443344.75</v>
      </c>
      <c r="L18" s="33">
        <f>SUM(B18:K18)</f>
        <v>4126997.45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347.31</v>
      </c>
      <c r="C19" s="33">
        <f t="shared" si="4"/>
        <v>8812.46</v>
      </c>
      <c r="D19" s="33">
        <f t="shared" si="4"/>
        <v>-9410.02</v>
      </c>
      <c r="E19" s="33">
        <f t="shared" si="4"/>
        <v>-17962.43</v>
      </c>
      <c r="F19" s="33">
        <f t="shared" si="4"/>
        <v>-5975.85</v>
      </c>
      <c r="G19" s="33">
        <f t="shared" si="4"/>
        <v>17550.61</v>
      </c>
      <c r="H19" s="33">
        <f t="shared" si="4"/>
        <v>-10239.37</v>
      </c>
      <c r="I19" s="33">
        <f t="shared" si="4"/>
        <v>27167.6</v>
      </c>
      <c r="J19" s="33">
        <f t="shared" si="4"/>
        <v>18515.69</v>
      </c>
      <c r="K19" s="33">
        <f t="shared" si="4"/>
        <v>-3579.9</v>
      </c>
      <c r="L19" s="33">
        <f>SUM(B19:K19)</f>
        <v>25226.099999999995</v>
      </c>
      <c r="M19"/>
    </row>
    <row r="20" spans="1:13" ht="17.25" customHeight="1">
      <c r="A20" s="27" t="s">
        <v>27</v>
      </c>
      <c r="B20" s="33">
        <v>2465.79</v>
      </c>
      <c r="C20" s="33">
        <v>5439.31</v>
      </c>
      <c r="D20" s="33">
        <v>22442.14</v>
      </c>
      <c r="E20" s="33">
        <v>18312.34</v>
      </c>
      <c r="F20" s="33">
        <v>20744.45</v>
      </c>
      <c r="G20" s="33">
        <v>19710.86</v>
      </c>
      <c r="H20" s="33">
        <v>7954.79</v>
      </c>
      <c r="I20" s="33">
        <v>634.59</v>
      </c>
      <c r="J20" s="33">
        <v>12782.38</v>
      </c>
      <c r="K20" s="33">
        <v>18526.25</v>
      </c>
      <c r="L20" s="33">
        <f>SUM(B20:K20)</f>
        <v>129012.9</v>
      </c>
      <c r="M20"/>
    </row>
    <row r="21" spans="1:13" ht="17.25" customHeight="1">
      <c r="A21" s="27" t="s">
        <v>28</v>
      </c>
      <c r="B21" s="33">
        <v>1415.16</v>
      </c>
      <c r="C21" s="29">
        <v>0</v>
      </c>
      <c r="D21" s="29">
        <v>0</v>
      </c>
      <c r="E21" s="29">
        <v>0</v>
      </c>
      <c r="F21" s="33">
        <v>1415.16</v>
      </c>
      <c r="G21" s="29">
        <v>0</v>
      </c>
      <c r="H21" s="33">
        <v>1415.16</v>
      </c>
      <c r="I21" s="29">
        <v>0</v>
      </c>
      <c r="J21" s="29">
        <v>0</v>
      </c>
      <c r="K21" s="29">
        <v>0</v>
      </c>
      <c r="L21" s="33">
        <f>SUM(B21:K21)</f>
        <v>4245.4800000000005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-11464.07</v>
      </c>
      <c r="F22" s="33">
        <v>-16107.73</v>
      </c>
      <c r="G22" s="33">
        <v>0</v>
      </c>
      <c r="H22" s="30">
        <v>-252.07</v>
      </c>
      <c r="I22" s="33">
        <v>-16947.65</v>
      </c>
      <c r="J22" s="30">
        <v>0</v>
      </c>
      <c r="K22" s="30">
        <v>0</v>
      </c>
      <c r="L22" s="33">
        <f>SUM(B22:K22)</f>
        <v>-44771.520000000004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-50579.67</v>
      </c>
      <c r="C25" s="33">
        <f t="shared" si="5"/>
        <v>-29686.8</v>
      </c>
      <c r="D25" s="33">
        <f t="shared" si="5"/>
        <v>-81642</v>
      </c>
      <c r="E25" s="33">
        <f t="shared" si="5"/>
        <v>-67904.06</v>
      </c>
      <c r="F25" s="33">
        <f t="shared" si="5"/>
        <v>-54705.2</v>
      </c>
      <c r="G25" s="33">
        <f t="shared" si="5"/>
        <v>-37461.6</v>
      </c>
      <c r="H25" s="33">
        <f t="shared" si="5"/>
        <v>-23125.03</v>
      </c>
      <c r="I25" s="33">
        <f t="shared" si="5"/>
        <v>-24710.4</v>
      </c>
      <c r="J25" s="33">
        <f t="shared" si="5"/>
        <v>-23614.8</v>
      </c>
      <c r="K25" s="33">
        <f t="shared" si="5"/>
        <v>-50943.2</v>
      </c>
      <c r="L25" s="33">
        <f aca="true" t="shared" si="6" ref="L25:L31">SUM(B25:K25)</f>
        <v>-444372.76</v>
      </c>
      <c r="M25"/>
    </row>
    <row r="26" spans="1:13" ht="18.75" customHeight="1">
      <c r="A26" s="27" t="s">
        <v>31</v>
      </c>
      <c r="B26" s="33">
        <f>B27+B28+B29+B30</f>
        <v>-20367.6</v>
      </c>
      <c r="C26" s="33">
        <f aca="true" t="shared" si="7" ref="C26:K26">C27+C28+C29+C30</f>
        <v>-29686.8</v>
      </c>
      <c r="D26" s="33">
        <f t="shared" si="7"/>
        <v>-81642</v>
      </c>
      <c r="E26" s="33">
        <f t="shared" si="7"/>
        <v>-63153.2</v>
      </c>
      <c r="F26" s="33">
        <f t="shared" si="7"/>
        <v>-54705.2</v>
      </c>
      <c r="G26" s="33">
        <f t="shared" si="7"/>
        <v>-37461.6</v>
      </c>
      <c r="H26" s="33">
        <f t="shared" si="7"/>
        <v>-14960</v>
      </c>
      <c r="I26" s="33">
        <f t="shared" si="7"/>
        <v>-24710.4</v>
      </c>
      <c r="J26" s="33">
        <f t="shared" si="7"/>
        <v>-23614.8</v>
      </c>
      <c r="K26" s="33">
        <f t="shared" si="7"/>
        <v>-50943.2</v>
      </c>
      <c r="L26" s="33">
        <f t="shared" si="6"/>
        <v>-401244.8</v>
      </c>
      <c r="M26"/>
    </row>
    <row r="27" spans="1:13" s="36" customFormat="1" ht="18.75" customHeight="1">
      <c r="A27" s="34" t="s">
        <v>60</v>
      </c>
      <c r="B27" s="33">
        <f>-ROUND((B9)*$E$3,2)</f>
        <v>-20367.6</v>
      </c>
      <c r="C27" s="33">
        <f aca="true" t="shared" si="8" ref="C27:K27">-ROUND((C9)*$E$3,2)</f>
        <v>-29686.8</v>
      </c>
      <c r="D27" s="33">
        <f t="shared" si="8"/>
        <v>-81642</v>
      </c>
      <c r="E27" s="33">
        <f t="shared" si="8"/>
        <v>-63153.2</v>
      </c>
      <c r="F27" s="33">
        <f t="shared" si="8"/>
        <v>-54705.2</v>
      </c>
      <c r="G27" s="33">
        <f t="shared" si="8"/>
        <v>-37461.6</v>
      </c>
      <c r="H27" s="33">
        <f t="shared" si="8"/>
        <v>-14960</v>
      </c>
      <c r="I27" s="33">
        <f t="shared" si="8"/>
        <v>-24710.4</v>
      </c>
      <c r="J27" s="33">
        <f t="shared" si="8"/>
        <v>-23614.8</v>
      </c>
      <c r="K27" s="33">
        <f t="shared" si="8"/>
        <v>-50943.2</v>
      </c>
      <c r="L27" s="33">
        <f t="shared" si="6"/>
        <v>-401244.8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0</v>
      </c>
      <c r="J29" s="17">
        <v>0</v>
      </c>
      <c r="K29" s="17">
        <v>0</v>
      </c>
      <c r="L29" s="33">
        <f t="shared" si="6"/>
        <v>0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0</v>
      </c>
      <c r="J30" s="17">
        <v>0</v>
      </c>
      <c r="K30" s="17">
        <v>0</v>
      </c>
      <c r="L30" s="33">
        <f t="shared" si="6"/>
        <v>0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-20829.78</v>
      </c>
      <c r="C31" s="38">
        <f t="shared" si="9"/>
        <v>0</v>
      </c>
      <c r="D31" s="38">
        <f t="shared" si="9"/>
        <v>0</v>
      </c>
      <c r="E31" s="38">
        <f t="shared" si="9"/>
        <v>-4750.86</v>
      </c>
      <c r="F31" s="38">
        <f t="shared" si="9"/>
        <v>0</v>
      </c>
      <c r="G31" s="38">
        <f t="shared" si="9"/>
        <v>0</v>
      </c>
      <c r="H31" s="38">
        <f t="shared" si="9"/>
        <v>-8165.03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3">
        <f t="shared" si="6"/>
        <v>-33745.67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-20829.78</v>
      </c>
      <c r="C33" s="17">
        <v>0</v>
      </c>
      <c r="D33" s="17">
        <v>0</v>
      </c>
      <c r="E33" s="33">
        <v>-4750.86</v>
      </c>
      <c r="F33" s="28">
        <v>0</v>
      </c>
      <c r="G33" s="28">
        <v>0</v>
      </c>
      <c r="H33" s="33">
        <v>-8165.03</v>
      </c>
      <c r="I33" s="17">
        <v>0</v>
      </c>
      <c r="J33" s="28">
        <v>0</v>
      </c>
      <c r="K33" s="17">
        <v>0</v>
      </c>
      <c r="L33" s="33">
        <f>SUM(B33:K33)</f>
        <v>-33745.67</v>
      </c>
      <c r="M33"/>
    </row>
    <row r="34" spans="1:13" ht="18.75" customHeight="1">
      <c r="A34" s="37" t="s">
        <v>38</v>
      </c>
      <c r="B34" s="33">
        <v>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33">
        <v>-9382.29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3">
        <f>SUM(B44:K44)</f>
        <v>-9382.29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 aca="true" t="shared" si="11" ref="B46:K46">+B25+B17</f>
        <v>262163.24</v>
      </c>
      <c r="C46" s="41">
        <f t="shared" si="11"/>
        <v>229513.83</v>
      </c>
      <c r="D46" s="41">
        <f t="shared" si="11"/>
        <v>743028.79</v>
      </c>
      <c r="E46" s="41">
        <f t="shared" si="11"/>
        <v>627648.97</v>
      </c>
      <c r="F46" s="41">
        <f t="shared" si="11"/>
        <v>526382.2000000001</v>
      </c>
      <c r="G46" s="41">
        <f t="shared" si="11"/>
        <v>351691.01</v>
      </c>
      <c r="H46" s="41">
        <f t="shared" si="11"/>
        <v>145534.15000000002</v>
      </c>
      <c r="I46" s="41">
        <f t="shared" si="11"/>
        <v>260069.04999999996</v>
      </c>
      <c r="J46" s="41">
        <f t="shared" si="11"/>
        <v>242958.51</v>
      </c>
      <c r="K46" s="41">
        <f t="shared" si="11"/>
        <v>407347.89999999997</v>
      </c>
      <c r="L46" s="42">
        <f>SUM(B46:K46)</f>
        <v>3796337.65</v>
      </c>
      <c r="M46" s="43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50</v>
      </c>
      <c r="B48" s="18">
        <v>0</v>
      </c>
      <c r="C48" s="18">
        <v>0</v>
      </c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2" customHeight="1">
      <c r="A51" s="9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</row>
    <row r="52" spans="1:13" ht="18.75" customHeight="1">
      <c r="A52" s="46" t="s">
        <v>51</v>
      </c>
      <c r="B52" s="41">
        <f>SUM(B53:B66)</f>
        <v>262163.24</v>
      </c>
      <c r="C52" s="41">
        <f aca="true" t="shared" si="12" ref="C52:J52">SUM(C53:C64)</f>
        <v>229513.83000000002</v>
      </c>
      <c r="D52" s="41">
        <f t="shared" si="12"/>
        <v>743028.8</v>
      </c>
      <c r="E52" s="41">
        <f t="shared" si="12"/>
        <v>627648.97</v>
      </c>
      <c r="F52" s="41">
        <f t="shared" si="12"/>
        <v>526382.2</v>
      </c>
      <c r="G52" s="41">
        <f t="shared" si="12"/>
        <v>351691.02</v>
      </c>
      <c r="H52" s="41">
        <f t="shared" si="12"/>
        <v>145534.14</v>
      </c>
      <c r="I52" s="41">
        <f t="shared" si="12"/>
        <v>260069.05</v>
      </c>
      <c r="J52" s="41">
        <f t="shared" si="12"/>
        <v>242958.52</v>
      </c>
      <c r="K52" s="41">
        <f>SUM(K53:K66)</f>
        <v>407347.91000000003</v>
      </c>
      <c r="L52" s="47">
        <f>SUM(B52:K52)</f>
        <v>3796337.68</v>
      </c>
      <c r="M52" s="40"/>
    </row>
    <row r="53" spans="1:13" ht="18.75" customHeight="1">
      <c r="A53" s="48" t="s">
        <v>52</v>
      </c>
      <c r="B53" s="49">
        <v>262163.24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7">
        <f aca="true" t="shared" si="13" ref="L53:L64">SUM(B53:K53)</f>
        <v>262163.24</v>
      </c>
      <c r="M53" s="40"/>
    </row>
    <row r="54" spans="1:12" ht="18.75" customHeight="1">
      <c r="A54" s="48" t="s">
        <v>63</v>
      </c>
      <c r="B54" s="17">
        <v>0</v>
      </c>
      <c r="C54" s="49">
        <v>200457.38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7">
        <f t="shared" si="13"/>
        <v>200457.38</v>
      </c>
    </row>
    <row r="55" spans="1:12" ht="18.75" customHeight="1">
      <c r="A55" s="48" t="s">
        <v>64</v>
      </c>
      <c r="B55" s="17">
        <v>0</v>
      </c>
      <c r="C55" s="49">
        <v>29056.45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7">
        <f t="shared" si="13"/>
        <v>29056.45</v>
      </c>
    </row>
    <row r="56" spans="1:12" ht="18.75" customHeight="1">
      <c r="A56" s="48" t="s">
        <v>53</v>
      </c>
      <c r="B56" s="17">
        <v>0</v>
      </c>
      <c r="C56" s="17">
        <v>0</v>
      </c>
      <c r="D56" s="49">
        <v>743028.8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7">
        <f t="shared" si="13"/>
        <v>743028.8</v>
      </c>
    </row>
    <row r="57" spans="1:12" ht="18.75" customHeight="1">
      <c r="A57" s="48" t="s">
        <v>54</v>
      </c>
      <c r="B57" s="17">
        <v>0</v>
      </c>
      <c r="C57" s="17">
        <v>0</v>
      </c>
      <c r="D57" s="17">
        <v>0</v>
      </c>
      <c r="E57" s="49">
        <v>627648.97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7">
        <f t="shared" si="13"/>
        <v>627648.97</v>
      </c>
    </row>
    <row r="58" spans="1:12" ht="18.75" customHeight="1">
      <c r="A58" s="48" t="s">
        <v>55</v>
      </c>
      <c r="B58" s="17">
        <v>0</v>
      </c>
      <c r="C58" s="17">
        <v>0</v>
      </c>
      <c r="D58" s="17">
        <v>0</v>
      </c>
      <c r="E58" s="17">
        <v>0</v>
      </c>
      <c r="F58" s="49">
        <v>526382.2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7">
        <f t="shared" si="13"/>
        <v>526382.2</v>
      </c>
    </row>
    <row r="59" spans="1:12" ht="18.75" customHeight="1">
      <c r="A59" s="48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9">
        <v>351691.02</v>
      </c>
      <c r="H59" s="17">
        <v>0</v>
      </c>
      <c r="I59" s="17">
        <v>0</v>
      </c>
      <c r="J59" s="17">
        <v>0</v>
      </c>
      <c r="K59" s="17">
        <v>0</v>
      </c>
      <c r="L59" s="47">
        <f t="shared" si="13"/>
        <v>351691.02</v>
      </c>
    </row>
    <row r="60" spans="1:12" ht="18.75" customHeight="1">
      <c r="A60" s="48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9">
        <v>145534.14</v>
      </c>
      <c r="I60" s="17">
        <v>0</v>
      </c>
      <c r="J60" s="17">
        <v>0</v>
      </c>
      <c r="K60" s="17">
        <v>0</v>
      </c>
      <c r="L60" s="47">
        <f t="shared" si="13"/>
        <v>145534.14</v>
      </c>
    </row>
    <row r="61" spans="1:12" ht="18.75" customHeight="1">
      <c r="A61" s="48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49">
        <v>260069.05</v>
      </c>
      <c r="J61" s="17">
        <v>0</v>
      </c>
      <c r="K61" s="17">
        <v>0</v>
      </c>
      <c r="L61" s="47">
        <f t="shared" si="13"/>
        <v>260069.05</v>
      </c>
    </row>
    <row r="62" spans="1:12" ht="18.75" customHeight="1">
      <c r="A62" s="48" t="s">
        <v>61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9">
        <v>242958.52</v>
      </c>
      <c r="K62" s="17">
        <v>0</v>
      </c>
      <c r="L62" s="47">
        <f t="shared" si="13"/>
        <v>242958.52</v>
      </c>
    </row>
    <row r="63" spans="1:12" ht="18.75" customHeight="1">
      <c r="A63" s="48" t="s">
        <v>71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50">
        <v>201800.15</v>
      </c>
      <c r="L63" s="47">
        <f t="shared" si="13"/>
        <v>201800.15</v>
      </c>
    </row>
    <row r="64" spans="1:12" ht="18.75" customHeight="1">
      <c r="A64" s="48" t="s">
        <v>72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50">
        <v>205547.76</v>
      </c>
      <c r="L64" s="47">
        <f t="shared" si="13"/>
        <v>205547.76</v>
      </c>
    </row>
    <row r="65" spans="1:12" ht="18.75" customHeight="1">
      <c r="A65" s="48" t="s">
        <v>73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7">
        <f>SUM(B65:K65)</f>
        <v>0</v>
      </c>
    </row>
    <row r="66" spans="1:12" ht="18" customHeight="1">
      <c r="A66" s="51" t="s">
        <v>74</v>
      </c>
      <c r="B66" s="55">
        <v>0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2">
        <f>SUM(B66:K66)</f>
        <v>0</v>
      </c>
    </row>
    <row r="67" spans="1:11" ht="18" customHeight="1">
      <c r="A67" s="53" t="s">
        <v>59</v>
      </c>
      <c r="H67"/>
      <c r="I67"/>
      <c r="J67"/>
      <c r="K67"/>
    </row>
    <row r="68" spans="1:11" ht="18" customHeight="1">
      <c r="A68" s="56"/>
      <c r="I68"/>
      <c r="J68"/>
      <c r="K68"/>
    </row>
    <row r="69" spans="1:11" ht="18" customHeight="1">
      <c r="A69" s="54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2020-02-21T14:41:30Z</dcterms:modified>
  <cp:category/>
  <cp:version/>
  <cp:contentType/>
  <cp:contentStatus/>
</cp:coreProperties>
</file>