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<sst xmlns="http://schemas.openxmlformats.org/spreadsheetml/2006/main" count="77" uniqueCount="76">
  <si>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</si>
  <si>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</si>
  <si>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</si>
  <si>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</si>
  <si>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</si>
  <si>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</si>
  <si>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</si>
  <si>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</si>
  <si>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</si>
  <si>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</si>
  <si>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</si>
  <si>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</si>
  <si>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</si>
  <si>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</si>
  <si>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</si>
  <si>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</si>
  <si>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</si>
  <si>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</si>
  <si>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</si>
  <si>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</si>
  <si>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</si>
  <si>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</si>
  <si>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</si>
  <si>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</si>
  <si>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</si>
  <si>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</si>
  <si>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</si>
  <si>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</si>
  <si>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</si>
  <si>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</si>
  <si>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</si>
  <si>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</si>
  <si>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</si>
  <si>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</si>
  <si>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</si>
  <si>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</si>
  <si>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</si>
  <si>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</si>
  <si>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</si>
  <si>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</si>
  <si>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</si>
  <si>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</si>
  <si>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</si>
  <si>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</si>
  <si>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</si>
  <si>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</si>
  <si>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</si>
  <si>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</si>
  <si>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</si>
  <si>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</si>
  <si>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</si>
  <si>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</si>
  <si>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</si>
  <si>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</si>
  <si>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</si>
  <si>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</si>
  <si>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</si>
  <si>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</si>
  <si>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</si>
  <si>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</si>
  <si>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</si>
  <si>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</si>
  <si>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</si>
  <si>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</si>
  <si>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</si>
  <si>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</si>
  <si>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</si>
  <si>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</si>
  <si>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</si>
  <si>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</si>
  <si>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</si>
  <si>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</si>
  <si>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</si>
  <si>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13/02/20 - VENCIMENTO 20/02/20</t>
  </si>
  <si>
    <t>¹ Remuneração do ARLA de dez/19.</t>
  </si>
  <si>
    <t>5.3. Revisão de Remuneração pelo Transporte Coletivo ¹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</si>
</sst>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6" fillId="0" borderId="0" xfId="0" applyFont="1" applyAlignment="1">
      <alignment/>
    </xf>
    <xf numFmtId="164" fontId="34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112128</v>
      </c>
      <c r="C7" s="10">
        <f>C8+C11</f>
        <v>139448</v>
      </c>
      <c r="D7" s="10">
        <f aca="true" t="shared" si="0" ref="D7:K7">D8+D11</f>
        <v>382513</v>
      </c>
      <c r="E7" s="10">
        <f t="shared" si="0"/>
        <v>323503</v>
      </c>
      <c r="F7" s="10">
        <f t="shared" si="0"/>
        <v>304603</v>
      </c>
      <c r="G7" s="10">
        <f t="shared" si="0"/>
        <v>194977</v>
      </c>
      <c r="H7" s="10">
        <f t="shared" si="0"/>
        <v>89451</v>
      </c>
      <c r="I7" s="10">
        <f t="shared" si="0"/>
        <v>147529</v>
      </c>
      <c r="J7" s="10">
        <f t="shared" si="0"/>
        <v>165887</v>
      </c>
      <c r="K7" s="10">
        <f t="shared" si="0"/>
        <v>278519</v>
      </c>
      <c r="L7" s="10">
        <f>SUM(B7:K7)</f>
        <v>2138558</v>
      </c>
      <c r="M7" s="11"/>
    </row>
    <row r="8" spans="1:13" ht="17.25" customHeight="1">
      <c r="A8" s="12" t="s">
        <v>18</v>
      </c>
      <c r="B8" s="13">
        <f>B9+B10</f>
        <v>7677</v>
      </c>
      <c r="C8" s="13">
        <f aca="true" t="shared" si="1" ref="C8:K8">C9+C10</f>
        <v>9031</v>
      </c>
      <c r="D8" s="13">
        <f t="shared" si="1"/>
        <v>24504</v>
      </c>
      <c r="E8" s="13">
        <f t="shared" si="1"/>
        <v>19209</v>
      </c>
      <c r="F8" s="13">
        <f t="shared" si="1"/>
        <v>16081</v>
      </c>
      <c r="G8" s="13">
        <f t="shared" si="1"/>
        <v>13656</v>
      </c>
      <c r="H8" s="13">
        <f t="shared" si="1"/>
        <v>5634</v>
      </c>
      <c r="I8" s="13">
        <f t="shared" si="1"/>
        <v>7935</v>
      </c>
      <c r="J8" s="13">
        <f t="shared" si="1"/>
        <v>12258</v>
      </c>
      <c r="K8" s="13">
        <f t="shared" si="1"/>
        <v>17223</v>
      </c>
      <c r="L8" s="13">
        <f>SUM(B8:K8)</f>
        <v>133208</v>
      </c>
      <c r="M8"/>
    </row>
    <row r="9" spans="1:13" ht="17.25" customHeight="1">
      <c r="A9" s="14" t="s">
        <v>19</v>
      </c>
      <c r="B9" s="15">
        <v>7677</v>
      </c>
      <c r="C9" s="15">
        <v>9031</v>
      </c>
      <c r="D9" s="15">
        <v>24504</v>
      </c>
      <c r="E9" s="15">
        <v>19209</v>
      </c>
      <c r="F9" s="15">
        <v>16081</v>
      </c>
      <c r="G9" s="15">
        <v>13656</v>
      </c>
      <c r="H9" s="15">
        <v>5634</v>
      </c>
      <c r="I9" s="15">
        <v>7935</v>
      </c>
      <c r="J9" s="15">
        <v>12258</v>
      </c>
      <c r="K9" s="15">
        <v>17223</v>
      </c>
      <c r="L9" s="13">
        <f>SUM(B9:K9)</f>
        <v>133208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104451</v>
      </c>
      <c r="C11" s="15">
        <v>130417</v>
      </c>
      <c r="D11" s="15">
        <v>358009</v>
      </c>
      <c r="E11" s="15">
        <v>304294</v>
      </c>
      <c r="F11" s="15">
        <v>288522</v>
      </c>
      <c r="G11" s="15">
        <v>181321</v>
      </c>
      <c r="H11" s="15">
        <v>83817</v>
      </c>
      <c r="I11" s="15">
        <v>139594</v>
      </c>
      <c r="J11" s="15">
        <v>153629</v>
      </c>
      <c r="K11" s="15">
        <v>261296</v>
      </c>
      <c r="L11" s="13">
        <f>SUM(B11:K11)</f>
        <v>2005350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1.035976735036263</v>
      </c>
      <c r="D15" s="22">
        <v>0.988406148812657</v>
      </c>
      <c r="E15" s="22">
        <v>0.974581490138898</v>
      </c>
      <c r="F15" s="22">
        <v>0.989714736620021</v>
      </c>
      <c r="G15" s="22">
        <v>1.049875124667462</v>
      </c>
      <c r="H15" s="22">
        <v>0.93969060479493</v>
      </c>
      <c r="I15" s="22">
        <v>1.09917899599419</v>
      </c>
      <c r="J15" s="22">
        <v>1.078697987983388</v>
      </c>
      <c r="K15" s="22">
        <v>0.991925250098614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650049.9600000001</v>
      </c>
      <c r="C17" s="25">
        <f aca="true" t="shared" si="2" ref="C17:L17">C18+C19+C20+C21+C22</f>
        <v>453511.6</v>
      </c>
      <c r="D17" s="25">
        <f t="shared" si="2"/>
        <v>1418987.4</v>
      </c>
      <c r="E17" s="25">
        <f t="shared" si="2"/>
        <v>1184608.37</v>
      </c>
      <c r="F17" s="25">
        <f t="shared" si="2"/>
        <v>1002953.13</v>
      </c>
      <c r="G17" s="25">
        <f t="shared" si="2"/>
        <v>763534.7000000001</v>
      </c>
      <c r="H17" s="25">
        <f t="shared" si="2"/>
        <v>345645.54</v>
      </c>
      <c r="I17" s="25">
        <f t="shared" si="2"/>
        <v>522920.1699999999</v>
      </c>
      <c r="J17" s="25">
        <f t="shared" si="2"/>
        <v>653466.2200000001</v>
      </c>
      <c r="K17" s="25">
        <f t="shared" si="2"/>
        <v>826146.4199999999</v>
      </c>
      <c r="L17" s="25">
        <f t="shared" si="2"/>
        <v>7821823.510000002</v>
      </c>
      <c r="M17"/>
    </row>
    <row r="18" spans="1:13" ht="17.25" customHeight="1">
      <c r="A18" s="26" t="s">
        <v>25</v>
      </c>
      <c r="B18" s="33">
        <f aca="true" t="shared" si="3" ref="B18:K18">ROUND(B13*B7,2)</f>
        <v>645442.41</v>
      </c>
      <c r="C18" s="33">
        <f t="shared" si="3"/>
        <v>432511.92</v>
      </c>
      <c r="D18" s="33">
        <f t="shared" si="3"/>
        <v>1412926.52</v>
      </c>
      <c r="E18" s="33">
        <f t="shared" si="3"/>
        <v>1208477.81</v>
      </c>
      <c r="F18" s="33">
        <f t="shared" si="3"/>
        <v>1007261.2</v>
      </c>
      <c r="G18" s="33">
        <f t="shared" si="3"/>
        <v>708487.92</v>
      </c>
      <c r="H18" s="33">
        <f t="shared" si="3"/>
        <v>358126.02</v>
      </c>
      <c r="I18" s="33">
        <f t="shared" si="3"/>
        <v>490578.18</v>
      </c>
      <c r="J18" s="33">
        <f t="shared" si="3"/>
        <v>593941.81</v>
      </c>
      <c r="K18" s="33">
        <f t="shared" si="3"/>
        <v>814194.59</v>
      </c>
      <c r="L18" s="33">
        <f>SUM(B18:K18)</f>
        <v>7671948.380000001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726.6</v>
      </c>
      <c r="C19" s="33">
        <f t="shared" si="4"/>
        <v>15560.37</v>
      </c>
      <c r="D19" s="33">
        <f t="shared" si="4"/>
        <v>-16381.26</v>
      </c>
      <c r="E19" s="33">
        <f t="shared" si="4"/>
        <v>-30717.71</v>
      </c>
      <c r="F19" s="33">
        <f t="shared" si="4"/>
        <v>-10359.95</v>
      </c>
      <c r="G19" s="33">
        <f t="shared" si="4"/>
        <v>35335.92</v>
      </c>
      <c r="H19" s="33">
        <f t="shared" si="4"/>
        <v>-21598.36</v>
      </c>
      <c r="I19" s="33">
        <f t="shared" si="4"/>
        <v>48655.05</v>
      </c>
      <c r="J19" s="33">
        <f t="shared" si="4"/>
        <v>46742.03</v>
      </c>
      <c r="K19" s="33">
        <f t="shared" si="4"/>
        <v>-6574.42</v>
      </c>
      <c r="L19" s="33">
        <f>SUM(B19:K19)</f>
        <v>61388.270000000004</v>
      </c>
      <c r="M19"/>
    </row>
    <row r="20" spans="1:13" ht="17.25" customHeight="1">
      <c r="A20" s="27" t="s">
        <v>27</v>
      </c>
      <c r="B20" s="33">
        <v>2465.79</v>
      </c>
      <c r="C20" s="33">
        <v>5439.31</v>
      </c>
      <c r="D20" s="33">
        <v>22442.14</v>
      </c>
      <c r="E20" s="33">
        <v>18312.34</v>
      </c>
      <c r="F20" s="33">
        <v>20744.45</v>
      </c>
      <c r="G20" s="33">
        <v>19710.86</v>
      </c>
      <c r="H20" s="33">
        <v>7954.79</v>
      </c>
      <c r="I20" s="33">
        <v>634.59</v>
      </c>
      <c r="J20" s="33">
        <v>12782.38</v>
      </c>
      <c r="K20" s="33">
        <v>18526.25</v>
      </c>
      <c r="L20" s="33">
        <f>SUM(B20:K20)</f>
        <v>129012.9</v>
      </c>
      <c r="M20"/>
    </row>
    <row r="21" spans="1:13" ht="17.25" customHeight="1">
      <c r="A21" s="27" t="s">
        <v>28</v>
      </c>
      <c r="B21" s="33">
        <v>1415.16</v>
      </c>
      <c r="C21" s="29">
        <v>0</v>
      </c>
      <c r="D21" s="29">
        <v>0</v>
      </c>
      <c r="E21" s="29">
        <v>0</v>
      </c>
      <c r="F21" s="33">
        <v>1415.16</v>
      </c>
      <c r="G21" s="29">
        <v>0</v>
      </c>
      <c r="H21" s="33">
        <v>1415.16</v>
      </c>
      <c r="I21" s="29">
        <v>0</v>
      </c>
      <c r="J21" s="29">
        <v>0</v>
      </c>
      <c r="K21" s="29">
        <v>0</v>
      </c>
      <c r="L21" s="33">
        <f>SUM(B21:K21)</f>
        <v>4245.4800000000005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-11464.07</v>
      </c>
      <c r="F22" s="33">
        <v>-16107.73</v>
      </c>
      <c r="G22" s="33">
        <v>0</v>
      </c>
      <c r="H22" s="30">
        <v>-252.07</v>
      </c>
      <c r="I22" s="33">
        <v>-16947.65</v>
      </c>
      <c r="J22" s="30">
        <v>0</v>
      </c>
      <c r="K22" s="30">
        <v>0</v>
      </c>
      <c r="L22" s="33">
        <f>SUM(B22:K22)</f>
        <v>-44771.520000000004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-131531.93</v>
      </c>
      <c r="C25" s="33">
        <f t="shared" si="5"/>
        <v>-28117.690000000002</v>
      </c>
      <c r="D25" s="33">
        <f t="shared" si="5"/>
        <v>-71490.36000000002</v>
      </c>
      <c r="E25" s="33">
        <f t="shared" si="5"/>
        <v>-48792.23999999999</v>
      </c>
      <c r="F25" s="33">
        <f t="shared" si="5"/>
        <v>-44617.87999999999</v>
      </c>
      <c r="G25" s="33">
        <f t="shared" si="5"/>
        <v>-35374.96000000001</v>
      </c>
      <c r="H25" s="33">
        <f t="shared" si="5"/>
        <v>-24911.869999999995</v>
      </c>
      <c r="I25" s="33">
        <f t="shared" si="5"/>
        <v>-36360.590000000004</v>
      </c>
      <c r="J25" s="33">
        <f t="shared" si="5"/>
        <v>-37048.99</v>
      </c>
      <c r="K25" s="33">
        <f t="shared" si="5"/>
        <v>-50364.259999999995</v>
      </c>
      <c r="L25" s="33">
        <f aca="true" t="shared" si="6" ref="L25:L31">SUM(B25:K25)</f>
        <v>-508610.77</v>
      </c>
      <c r="M25"/>
    </row>
    <row r="26" spans="1:13" ht="18.75" customHeight="1">
      <c r="A26" s="27" t="s">
        <v>31</v>
      </c>
      <c r="B26" s="33">
        <f>B27+B28+B29+B30</f>
        <v>-33778.8</v>
      </c>
      <c r="C26" s="33">
        <f aca="true" t="shared" si="7" ref="C26:K26">C27+C28+C29+C30</f>
        <v>-39736.4</v>
      </c>
      <c r="D26" s="33">
        <f t="shared" si="7"/>
        <v>-107817.6</v>
      </c>
      <c r="E26" s="33">
        <f t="shared" si="7"/>
        <v>-84519.6</v>
      </c>
      <c r="F26" s="33">
        <f t="shared" si="7"/>
        <v>-70756.4</v>
      </c>
      <c r="G26" s="33">
        <f t="shared" si="7"/>
        <v>-60086.4</v>
      </c>
      <c r="H26" s="33">
        <f t="shared" si="7"/>
        <v>-24789.6</v>
      </c>
      <c r="I26" s="33">
        <f t="shared" si="7"/>
        <v>-44916.22</v>
      </c>
      <c r="J26" s="33">
        <f t="shared" si="7"/>
        <v>-53935.2</v>
      </c>
      <c r="K26" s="33">
        <f t="shared" si="7"/>
        <v>-75781.2</v>
      </c>
      <c r="L26" s="33">
        <f t="shared" si="6"/>
        <v>-596117.42</v>
      </c>
      <c r="M26"/>
    </row>
    <row r="27" spans="1:13" s="36" customFormat="1" ht="18.75" customHeight="1">
      <c r="A27" s="34" t="s">
        <v>58</v>
      </c>
      <c r="B27" s="33">
        <f>-ROUND((B9)*$E$3,2)</f>
        <v>-33778.8</v>
      </c>
      <c r="C27" s="33">
        <f aca="true" t="shared" si="8" ref="C27:K27">-ROUND((C9)*$E$3,2)</f>
        <v>-39736.4</v>
      </c>
      <c r="D27" s="33">
        <f t="shared" si="8"/>
        <v>-107817.6</v>
      </c>
      <c r="E27" s="33">
        <f t="shared" si="8"/>
        <v>-84519.6</v>
      </c>
      <c r="F27" s="33">
        <f t="shared" si="8"/>
        <v>-70756.4</v>
      </c>
      <c r="G27" s="33">
        <f t="shared" si="8"/>
        <v>-60086.4</v>
      </c>
      <c r="H27" s="33">
        <f t="shared" si="8"/>
        <v>-24789.6</v>
      </c>
      <c r="I27" s="33">
        <f t="shared" si="8"/>
        <v>-34914</v>
      </c>
      <c r="J27" s="33">
        <f t="shared" si="8"/>
        <v>-53935.2</v>
      </c>
      <c r="K27" s="33">
        <f t="shared" si="8"/>
        <v>-75781.2</v>
      </c>
      <c r="L27" s="33">
        <f t="shared" si="6"/>
        <v>-586115.2000000001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-856.01</v>
      </c>
      <c r="J29" s="17">
        <v>0</v>
      </c>
      <c r="K29" s="17">
        <v>0</v>
      </c>
      <c r="L29" s="33">
        <f t="shared" si="6"/>
        <v>-856.01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-9146.21</v>
      </c>
      <c r="J30" s="17">
        <v>0</v>
      </c>
      <c r="K30" s="17">
        <v>0</v>
      </c>
      <c r="L30" s="33">
        <f t="shared" si="6"/>
        <v>-9146.21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-80829.78</v>
      </c>
      <c r="C31" s="38">
        <f t="shared" si="9"/>
        <v>0</v>
      </c>
      <c r="D31" s="38">
        <f t="shared" si="9"/>
        <v>0</v>
      </c>
      <c r="E31" s="38">
        <f t="shared" si="9"/>
        <v>-4750.859999999986</v>
      </c>
      <c r="F31" s="38">
        <f t="shared" si="9"/>
        <v>0</v>
      </c>
      <c r="G31" s="38">
        <f t="shared" si="9"/>
        <v>0</v>
      </c>
      <c r="H31" s="38">
        <f t="shared" si="9"/>
        <v>-8165.03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-93745.66999999998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-20829.78</v>
      </c>
      <c r="C33" s="17">
        <v>0</v>
      </c>
      <c r="D33" s="17">
        <v>0</v>
      </c>
      <c r="E33" s="33">
        <v>-4750.86</v>
      </c>
      <c r="F33" s="28">
        <v>0</v>
      </c>
      <c r="G33" s="28">
        <v>0</v>
      </c>
      <c r="H33" s="33">
        <v>-8165.03</v>
      </c>
      <c r="I33" s="17">
        <v>0</v>
      </c>
      <c r="J33" s="28">
        <v>0</v>
      </c>
      <c r="K33" s="17">
        <v>0</v>
      </c>
      <c r="L33" s="33">
        <f>SUM(B33:K33)</f>
        <v>-33745.67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700000</v>
      </c>
      <c r="F40" s="33">
        <v>894000</v>
      </c>
      <c r="G40" s="33">
        <v>530000</v>
      </c>
      <c r="H40" s="17">
        <v>0</v>
      </c>
      <c r="I40" s="33">
        <v>423000</v>
      </c>
      <c r="J40" s="17">
        <v>0</v>
      </c>
      <c r="K40" s="17">
        <v>0</v>
      </c>
      <c r="L40" s="33">
        <f>SUM(B40:K40)</f>
        <v>2547000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-700000</v>
      </c>
      <c r="F41" s="33">
        <v>-894000</v>
      </c>
      <c r="G41" s="33">
        <v>-530000</v>
      </c>
      <c r="H41" s="17">
        <v>0</v>
      </c>
      <c r="I41" s="33">
        <v>-423000</v>
      </c>
      <c r="J41" s="17">
        <v>0</v>
      </c>
      <c r="K41" s="17">
        <v>0</v>
      </c>
      <c r="L41" s="33">
        <f>SUM(B41:K41)</f>
        <v>-2547000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75</v>
      </c>
      <c r="B44" s="33">
        <f>2578.15-19501.5</f>
        <v>-16923.35</v>
      </c>
      <c r="C44" s="33">
        <v>11618.71</v>
      </c>
      <c r="D44" s="33">
        <v>36327.24</v>
      </c>
      <c r="E44" s="33">
        <v>40478.22</v>
      </c>
      <c r="F44" s="33">
        <v>26138.52</v>
      </c>
      <c r="G44" s="33">
        <v>24711.44</v>
      </c>
      <c r="H44" s="33">
        <v>8042.76</v>
      </c>
      <c r="I44" s="33">
        <v>8555.63</v>
      </c>
      <c r="J44" s="33">
        <v>16886.21</v>
      </c>
      <c r="K44" s="33">
        <v>25416.94</v>
      </c>
      <c r="L44" s="33">
        <f t="shared" si="10"/>
        <v>181252.32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47</v>
      </c>
      <c r="B46" s="41">
        <f aca="true" t="shared" si="11" ref="B46:K46">+B25+B17</f>
        <v>518518.0300000001</v>
      </c>
      <c r="C46" s="41">
        <f t="shared" si="11"/>
        <v>425393.91</v>
      </c>
      <c r="D46" s="41">
        <f t="shared" si="11"/>
        <v>1347497.0399999998</v>
      </c>
      <c r="E46" s="41">
        <f t="shared" si="11"/>
        <v>1135816.1300000001</v>
      </c>
      <c r="F46" s="41">
        <f t="shared" si="11"/>
        <v>958335.25</v>
      </c>
      <c r="G46" s="41">
        <f t="shared" si="11"/>
        <v>728159.7400000001</v>
      </c>
      <c r="H46" s="41">
        <f t="shared" si="11"/>
        <v>320733.67</v>
      </c>
      <c r="I46" s="41">
        <f t="shared" si="11"/>
        <v>486559.5799999999</v>
      </c>
      <c r="J46" s="41">
        <f t="shared" si="11"/>
        <v>616417.2300000001</v>
      </c>
      <c r="K46" s="41">
        <f t="shared" si="11"/>
        <v>775782.1599999999</v>
      </c>
      <c r="L46" s="42">
        <f>SUM(B46:K46)</f>
        <v>7313212.740000001</v>
      </c>
      <c r="M46" s="43"/>
    </row>
    <row r="47" spans="1:12" ht="18.75" customHeight="1">
      <c r="A47" s="27" t="s">
        <v>48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49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50</v>
      </c>
      <c r="B52" s="41">
        <f>SUM(B53:B66)</f>
        <v>518518.03</v>
      </c>
      <c r="C52" s="41">
        <f aca="true" t="shared" si="12" ref="C52:J52">SUM(C53:C64)</f>
        <v>425393.91000000003</v>
      </c>
      <c r="D52" s="41">
        <f t="shared" si="12"/>
        <v>1347497.04</v>
      </c>
      <c r="E52" s="41">
        <f t="shared" si="12"/>
        <v>1135816.14</v>
      </c>
      <c r="F52" s="41">
        <f t="shared" si="12"/>
        <v>958335.25</v>
      </c>
      <c r="G52" s="41">
        <f t="shared" si="12"/>
        <v>728159.75</v>
      </c>
      <c r="H52" s="41">
        <f t="shared" si="12"/>
        <v>320733.67</v>
      </c>
      <c r="I52" s="41">
        <f t="shared" si="12"/>
        <v>486559.59</v>
      </c>
      <c r="J52" s="41">
        <f t="shared" si="12"/>
        <v>616417.23</v>
      </c>
      <c r="K52" s="41">
        <f>SUM(K53:K66)</f>
        <v>775782.1699999999</v>
      </c>
      <c r="L52" s="47">
        <f>SUM(B52:K52)</f>
        <v>7313212.779999999</v>
      </c>
      <c r="M52" s="40"/>
    </row>
    <row r="53" spans="1:13" ht="18.75" customHeight="1">
      <c r="A53" s="48" t="s">
        <v>51</v>
      </c>
      <c r="B53" s="49">
        <v>518518.03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518518.03</v>
      </c>
      <c r="M53" s="40"/>
    </row>
    <row r="54" spans="1:12" ht="18.75" customHeight="1">
      <c r="A54" s="48" t="s">
        <v>61</v>
      </c>
      <c r="B54" s="17">
        <v>0</v>
      </c>
      <c r="C54" s="49">
        <v>370750.13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370750.13</v>
      </c>
    </row>
    <row r="55" spans="1:12" ht="18.75" customHeight="1">
      <c r="A55" s="48" t="s">
        <v>62</v>
      </c>
      <c r="B55" s="17">
        <v>0</v>
      </c>
      <c r="C55" s="49">
        <v>54643.78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54643.78</v>
      </c>
    </row>
    <row r="56" spans="1:12" ht="18.75" customHeight="1">
      <c r="A56" s="48" t="s">
        <v>52</v>
      </c>
      <c r="B56" s="17">
        <v>0</v>
      </c>
      <c r="C56" s="17">
        <v>0</v>
      </c>
      <c r="D56" s="49">
        <v>1347497.04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1347497.04</v>
      </c>
    </row>
    <row r="57" spans="1:12" ht="18.75" customHeight="1">
      <c r="A57" s="48" t="s">
        <v>53</v>
      </c>
      <c r="B57" s="17">
        <v>0</v>
      </c>
      <c r="C57" s="17">
        <v>0</v>
      </c>
      <c r="D57" s="17">
        <v>0</v>
      </c>
      <c r="E57" s="49">
        <v>1135816.14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1135816.14</v>
      </c>
    </row>
    <row r="58" spans="1:12" ht="18.75" customHeight="1">
      <c r="A58" s="48" t="s">
        <v>54</v>
      </c>
      <c r="B58" s="17">
        <v>0</v>
      </c>
      <c r="C58" s="17">
        <v>0</v>
      </c>
      <c r="D58" s="17">
        <v>0</v>
      </c>
      <c r="E58" s="17">
        <v>0</v>
      </c>
      <c r="F58" s="49">
        <v>958335.25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958335.25</v>
      </c>
    </row>
    <row r="59" spans="1:12" ht="18.75" customHeight="1">
      <c r="A59" s="48" t="s">
        <v>55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728159.75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728159.75</v>
      </c>
    </row>
    <row r="60" spans="1:12" ht="18.75" customHeight="1">
      <c r="A60" s="48" t="s">
        <v>56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320733.67</v>
      </c>
      <c r="I60" s="17">
        <v>0</v>
      </c>
      <c r="J60" s="17">
        <v>0</v>
      </c>
      <c r="K60" s="17">
        <v>0</v>
      </c>
      <c r="L60" s="47">
        <f t="shared" si="13"/>
        <v>320733.67</v>
      </c>
    </row>
    <row r="61" spans="1:12" ht="18.75" customHeight="1">
      <c r="A61" s="48" t="s">
        <v>57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486559.59</v>
      </c>
      <c r="J61" s="17">
        <v>0</v>
      </c>
      <c r="K61" s="17">
        <v>0</v>
      </c>
      <c r="L61" s="47">
        <f t="shared" si="13"/>
        <v>486559.59</v>
      </c>
    </row>
    <row r="62" spans="1:12" ht="18.75" customHeight="1">
      <c r="A62" s="48" t="s">
        <v>59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616417.23</v>
      </c>
      <c r="K62" s="17">
        <v>0</v>
      </c>
      <c r="L62" s="47">
        <f t="shared" si="13"/>
        <v>616417.23</v>
      </c>
    </row>
    <row r="63" spans="1:12" ht="18.75" customHeight="1">
      <c r="A63" s="48" t="s">
        <v>69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414357.18</v>
      </c>
      <c r="L63" s="47">
        <f t="shared" si="13"/>
        <v>414357.18</v>
      </c>
    </row>
    <row r="64" spans="1:12" ht="18.75" customHeight="1">
      <c r="A64" s="48" t="s">
        <v>70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361424.99</v>
      </c>
      <c r="L64" s="47">
        <f t="shared" si="13"/>
        <v>361424.99</v>
      </c>
    </row>
    <row r="65" spans="1:12" ht="18.75" customHeight="1">
      <c r="A65" s="48" t="s">
        <v>71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72</v>
      </c>
      <c r="B66" s="54">
        <v>0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2">
        <f>SUM(B66:K66)</f>
        <v>0</v>
      </c>
    </row>
    <row r="67" spans="1:11" ht="18" customHeight="1">
      <c r="A67" s="62" t="s">
        <v>74</v>
      </c>
      <c r="H67"/>
      <c r="I67"/>
      <c r="J67"/>
      <c r="K67"/>
    </row>
    <row r="68" spans="1:11" ht="18" customHeight="1">
      <c r="A68" s="55"/>
      <c r="I68"/>
      <c r="J68"/>
      <c r="K68"/>
    </row>
    <row r="69" spans="1:11" ht="18" customHeight="1">
      <c r="A69" s="53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2020-02-19T20:40:56Z</dcterms:modified>
  <cp:category/>
  <cp:version/>
  <cp:contentType/>
  <cp:contentStatus/>
</cp:coreProperties>
</file>