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<sst xmlns="http://schemas.openxmlformats.org/spreadsheetml/2006/main" count="77" uniqueCount="76">
  <si>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</si>
  <si>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</si>
  <si>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</si>
  <si>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</si>
  <si>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</si>
  <si>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</si>
  <si>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</si>
  <si>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</si>
  <si>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</si>
  <si>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</si>
  <si>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</si>
  <si>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</si>
  <si>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</si>
  <si>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</si>
  <si>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</si>
  <si>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</si>
  <si>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</si>
  <si>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</si>
  <si>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</si>
  <si>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</si>
  <si>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</si>
  <si>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</si>
  <si>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</si>
  <si>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</si>
  <si>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</si>
  <si>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</si>
  <si>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</si>
  <si>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</si>
  <si>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</si>
  <si>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</si>
  <si>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</si>
  <si>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</si>
  <si>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</si>
  <si>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</si>
  <si>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</si>
  <si>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</si>
  <si>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</si>
  <si>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</si>
  <si>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</si>
  <si>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</si>
  <si>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</si>
  <si>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</si>
  <si>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</si>
  <si>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</si>
  <si>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</si>
  <si>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</si>
  <si>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</si>
  <si>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</si>
  <si>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</si>
  <si>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</si>
  <si>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</si>
  <si>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</si>
  <si>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</si>
  <si>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</si>
  <si>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</si>
  <si>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</si>
  <si>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</si>
  <si>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</si>
  <si>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</si>
  <si>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</si>
  <si>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</si>
  <si>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</si>
  <si>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</si>
  <si>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</si>
  <si>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</si>
  <si>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</si>
  <si>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</si>
  <si>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</si>
  <si>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</si>
  <si>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</si>
  <si>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</si>
  <si>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</si>
  <si>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</si>
  <si>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</si>
  <si>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</si>
  <si>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09/02/20 - VENCIMENTO 14/02/20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</si>
</sst>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24281</v>
      </c>
      <c r="C7" s="10">
        <f>C8+C11</f>
        <v>36767</v>
      </c>
      <c r="D7" s="10">
        <f aca="true" t="shared" si="0" ref="D7:K7">D8+D11</f>
        <v>116021</v>
      </c>
      <c r="E7" s="10">
        <f t="shared" si="0"/>
        <v>101053</v>
      </c>
      <c r="F7" s="10">
        <f t="shared" si="0"/>
        <v>101325</v>
      </c>
      <c r="G7" s="10">
        <f t="shared" si="0"/>
        <v>46517</v>
      </c>
      <c r="H7" s="10">
        <f t="shared" si="0"/>
        <v>24262</v>
      </c>
      <c r="I7" s="10">
        <f t="shared" si="0"/>
        <v>45126</v>
      </c>
      <c r="J7" s="10">
        <f t="shared" si="0"/>
        <v>29728</v>
      </c>
      <c r="K7" s="10">
        <f t="shared" si="0"/>
        <v>83029</v>
      </c>
      <c r="L7" s="10">
        <f>SUM(B7:K7)</f>
        <v>608109</v>
      </c>
      <c r="M7" s="11"/>
    </row>
    <row r="8" spans="1:13" ht="17.25" customHeight="1">
      <c r="A8" s="12" t="s">
        <v>18</v>
      </c>
      <c r="B8" s="13">
        <f>B9+B10</f>
        <v>2401</v>
      </c>
      <c r="C8" s="13">
        <f aca="true" t="shared" si="1" ref="C8:K8">C9+C10</f>
        <v>3594</v>
      </c>
      <c r="D8" s="13">
        <f t="shared" si="1"/>
        <v>11507</v>
      </c>
      <c r="E8" s="13">
        <f t="shared" si="1"/>
        <v>9092</v>
      </c>
      <c r="F8" s="13">
        <f t="shared" si="1"/>
        <v>9750</v>
      </c>
      <c r="G8" s="13">
        <f t="shared" si="1"/>
        <v>4361</v>
      </c>
      <c r="H8" s="13">
        <f t="shared" si="1"/>
        <v>2212</v>
      </c>
      <c r="I8" s="13">
        <f t="shared" si="1"/>
        <v>3615</v>
      </c>
      <c r="J8" s="13">
        <f t="shared" si="1"/>
        <v>2371</v>
      </c>
      <c r="K8" s="13">
        <f t="shared" si="1"/>
        <v>6516</v>
      </c>
      <c r="L8" s="13">
        <f>SUM(B8:K8)</f>
        <v>55419</v>
      </c>
      <c r="M8"/>
    </row>
    <row r="9" spans="1:13" ht="17.25" customHeight="1">
      <c r="A9" s="14" t="s">
        <v>19</v>
      </c>
      <c r="B9" s="15">
        <v>2401</v>
      </c>
      <c r="C9" s="15">
        <v>3594</v>
      </c>
      <c r="D9" s="15">
        <v>11507</v>
      </c>
      <c r="E9" s="15">
        <v>9092</v>
      </c>
      <c r="F9" s="15">
        <v>9750</v>
      </c>
      <c r="G9" s="15">
        <v>4361</v>
      </c>
      <c r="H9" s="15">
        <v>2212</v>
      </c>
      <c r="I9" s="15">
        <v>3615</v>
      </c>
      <c r="J9" s="15">
        <v>2371</v>
      </c>
      <c r="K9" s="15">
        <v>6516</v>
      </c>
      <c r="L9" s="13">
        <f>SUM(B9:K9)</f>
        <v>55419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21880</v>
      </c>
      <c r="C11" s="15">
        <v>33173</v>
      </c>
      <c r="D11" s="15">
        <v>104514</v>
      </c>
      <c r="E11" s="15">
        <v>91961</v>
      </c>
      <c r="F11" s="15">
        <v>91575</v>
      </c>
      <c r="G11" s="15">
        <v>42156</v>
      </c>
      <c r="H11" s="15">
        <v>22050</v>
      </c>
      <c r="I11" s="15">
        <v>41511</v>
      </c>
      <c r="J11" s="15">
        <v>27357</v>
      </c>
      <c r="K11" s="15">
        <v>76513</v>
      </c>
      <c r="L11" s="13">
        <f>SUM(B11:K11)</f>
        <v>552690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143807.01</v>
      </c>
      <c r="C17" s="25">
        <f aca="true" t="shared" si="2" ref="C17:L17">C18+C19+C20+C21+C22</f>
        <v>123578.5</v>
      </c>
      <c r="D17" s="25">
        <f t="shared" si="2"/>
        <v>446031.87</v>
      </c>
      <c r="E17" s="25">
        <f t="shared" si="2"/>
        <v>374746.54000000004</v>
      </c>
      <c r="F17" s="25">
        <f t="shared" si="2"/>
        <v>337667.19</v>
      </c>
      <c r="G17" s="25">
        <f t="shared" si="2"/>
        <v>197170.01</v>
      </c>
      <c r="H17" s="25">
        <f t="shared" si="2"/>
        <v>100395.04999999999</v>
      </c>
      <c r="I17" s="25">
        <f t="shared" si="2"/>
        <v>148626.97999999998</v>
      </c>
      <c r="J17" s="25">
        <f t="shared" si="2"/>
        <v>127596.98000000001</v>
      </c>
      <c r="K17" s="25">
        <f t="shared" si="2"/>
        <v>259285.03999999998</v>
      </c>
      <c r="L17" s="25">
        <f t="shared" si="2"/>
        <v>2258905.17</v>
      </c>
      <c r="M17"/>
    </row>
    <row r="18" spans="1:13" ht="17.25" customHeight="1">
      <c r="A18" s="26" t="s">
        <v>25</v>
      </c>
      <c r="B18" s="33">
        <f aca="true" t="shared" si="3" ref="B18:K18">ROUND(B13*B7,2)</f>
        <v>139768.72</v>
      </c>
      <c r="C18" s="33">
        <f t="shared" si="3"/>
        <v>114036.53</v>
      </c>
      <c r="D18" s="33">
        <f t="shared" si="3"/>
        <v>428558.37</v>
      </c>
      <c r="E18" s="33">
        <f t="shared" si="3"/>
        <v>377493.59</v>
      </c>
      <c r="F18" s="33">
        <f t="shared" si="3"/>
        <v>335061.51</v>
      </c>
      <c r="G18" s="33">
        <f t="shared" si="3"/>
        <v>169028.82</v>
      </c>
      <c r="H18" s="33">
        <f t="shared" si="3"/>
        <v>97135.34</v>
      </c>
      <c r="I18" s="33">
        <f t="shared" si="3"/>
        <v>150057.49</v>
      </c>
      <c r="J18" s="33">
        <f t="shared" si="3"/>
        <v>106438.13</v>
      </c>
      <c r="K18" s="33">
        <f t="shared" si="3"/>
        <v>242718.68</v>
      </c>
      <c r="L18" s="33">
        <f>SUM(B18:K18)</f>
        <v>2160297.18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157.34</v>
      </c>
      <c r="C19" s="33">
        <f t="shared" si="4"/>
        <v>4102.66</v>
      </c>
      <c r="D19" s="33">
        <f t="shared" si="4"/>
        <v>-4968.64</v>
      </c>
      <c r="E19" s="33">
        <f t="shared" si="4"/>
        <v>-9595.32</v>
      </c>
      <c r="F19" s="33">
        <f t="shared" si="4"/>
        <v>-3446.2</v>
      </c>
      <c r="G19" s="33">
        <f t="shared" si="4"/>
        <v>8430.33</v>
      </c>
      <c r="H19" s="33">
        <f t="shared" si="4"/>
        <v>-5858.17</v>
      </c>
      <c r="I19" s="33">
        <f t="shared" si="4"/>
        <v>14882.55</v>
      </c>
      <c r="J19" s="33">
        <f t="shared" si="4"/>
        <v>8376.47</v>
      </c>
      <c r="K19" s="33">
        <f t="shared" si="4"/>
        <v>-1959.89</v>
      </c>
      <c r="L19" s="33">
        <f>SUM(B19:K19)</f>
        <v>10121.13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-35708.39</v>
      </c>
      <c r="C25" s="33">
        <f t="shared" si="5"/>
        <v>-15813.6</v>
      </c>
      <c r="D25" s="33">
        <f t="shared" si="5"/>
        <v>-50630.8</v>
      </c>
      <c r="E25" s="33">
        <f t="shared" si="5"/>
        <v>-44755.66</v>
      </c>
      <c r="F25" s="33">
        <f t="shared" si="5"/>
        <v>-42900</v>
      </c>
      <c r="G25" s="33">
        <f t="shared" si="5"/>
        <v>-19188.4</v>
      </c>
      <c r="H25" s="33">
        <f t="shared" si="5"/>
        <v>-17897.829999999998</v>
      </c>
      <c r="I25" s="33">
        <f t="shared" si="5"/>
        <v>-15906</v>
      </c>
      <c r="J25" s="33">
        <f t="shared" si="5"/>
        <v>-10432.4</v>
      </c>
      <c r="K25" s="33">
        <f t="shared" si="5"/>
        <v>-28670.4</v>
      </c>
      <c r="L25" s="33">
        <f aca="true" t="shared" si="6" ref="L25:L31">SUM(B25:K25)</f>
        <v>-281903.48</v>
      </c>
      <c r="M25"/>
    </row>
    <row r="26" spans="1:13" ht="18.75" customHeight="1">
      <c r="A26" s="27" t="s">
        <v>31</v>
      </c>
      <c r="B26" s="33">
        <f>B27+B28+B29+B30</f>
        <v>-10564.4</v>
      </c>
      <c r="C26" s="33">
        <f aca="true" t="shared" si="7" ref="C26:K26">C27+C28+C29+C30</f>
        <v>-15813.6</v>
      </c>
      <c r="D26" s="33">
        <f t="shared" si="7"/>
        <v>-50630.8</v>
      </c>
      <c r="E26" s="33">
        <f t="shared" si="7"/>
        <v>-40004.8</v>
      </c>
      <c r="F26" s="33">
        <f t="shared" si="7"/>
        <v>-42900</v>
      </c>
      <c r="G26" s="33">
        <f t="shared" si="7"/>
        <v>-19188.4</v>
      </c>
      <c r="H26" s="33">
        <f t="shared" si="7"/>
        <v>-9732.8</v>
      </c>
      <c r="I26" s="33">
        <f t="shared" si="7"/>
        <v>-15906</v>
      </c>
      <c r="J26" s="33">
        <f t="shared" si="7"/>
        <v>-10432.4</v>
      </c>
      <c r="K26" s="33">
        <f t="shared" si="7"/>
        <v>-28670.4</v>
      </c>
      <c r="L26" s="33">
        <f t="shared" si="6"/>
        <v>-243843.59999999998</v>
      </c>
      <c r="M26"/>
    </row>
    <row r="27" spans="1:13" s="36" customFormat="1" ht="18.75" customHeight="1">
      <c r="A27" s="34" t="s">
        <v>60</v>
      </c>
      <c r="B27" s="33">
        <f>-ROUND((B9)*$E$3,2)</f>
        <v>-10564.4</v>
      </c>
      <c r="C27" s="33">
        <f aca="true" t="shared" si="8" ref="C27:K27">-ROUND((C9)*$E$3,2)</f>
        <v>-15813.6</v>
      </c>
      <c r="D27" s="33">
        <f t="shared" si="8"/>
        <v>-50630.8</v>
      </c>
      <c r="E27" s="33">
        <f t="shared" si="8"/>
        <v>-40004.8</v>
      </c>
      <c r="F27" s="33">
        <f t="shared" si="8"/>
        <v>-42900</v>
      </c>
      <c r="G27" s="33">
        <f t="shared" si="8"/>
        <v>-19188.4</v>
      </c>
      <c r="H27" s="33">
        <f t="shared" si="8"/>
        <v>-9732.8</v>
      </c>
      <c r="I27" s="33">
        <f t="shared" si="8"/>
        <v>-15906</v>
      </c>
      <c r="J27" s="33">
        <f t="shared" si="8"/>
        <v>-10432.4</v>
      </c>
      <c r="K27" s="33">
        <f t="shared" si="8"/>
        <v>-28670.4</v>
      </c>
      <c r="L27" s="33">
        <f t="shared" si="6"/>
        <v>-243843.59999999998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-20829.78</v>
      </c>
      <c r="C31" s="38">
        <f t="shared" si="9"/>
        <v>0</v>
      </c>
      <c r="D31" s="38">
        <f t="shared" si="9"/>
        <v>0</v>
      </c>
      <c r="E31" s="38">
        <f t="shared" si="9"/>
        <v>-4750.86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-33745.67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-4314.21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-4314.21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108098.62000000001</v>
      </c>
      <c r="C46" s="41">
        <f t="shared" si="11"/>
        <v>107764.9</v>
      </c>
      <c r="D46" s="41">
        <f t="shared" si="11"/>
        <v>395401.07</v>
      </c>
      <c r="E46" s="41">
        <f t="shared" si="11"/>
        <v>329990.88</v>
      </c>
      <c r="F46" s="41">
        <f t="shared" si="11"/>
        <v>294767.19</v>
      </c>
      <c r="G46" s="41">
        <f t="shared" si="11"/>
        <v>177981.61000000002</v>
      </c>
      <c r="H46" s="41">
        <f t="shared" si="11"/>
        <v>82497.21999999999</v>
      </c>
      <c r="I46" s="41">
        <f t="shared" si="11"/>
        <v>132720.97999999998</v>
      </c>
      <c r="J46" s="41">
        <f t="shared" si="11"/>
        <v>117164.58000000002</v>
      </c>
      <c r="K46" s="41">
        <f t="shared" si="11"/>
        <v>230614.63999999998</v>
      </c>
      <c r="L46" s="42">
        <f>SUM(B46:K46)</f>
        <v>1977001.6900000002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108098.62</v>
      </c>
      <c r="C52" s="41">
        <f aca="true" t="shared" si="12" ref="C52:J52">SUM(C53:C64)</f>
        <v>107764.9</v>
      </c>
      <c r="D52" s="41">
        <f t="shared" si="12"/>
        <v>395401.07</v>
      </c>
      <c r="E52" s="41">
        <f t="shared" si="12"/>
        <v>329990.87</v>
      </c>
      <c r="F52" s="41">
        <f t="shared" si="12"/>
        <v>294767.19</v>
      </c>
      <c r="G52" s="41">
        <f t="shared" si="12"/>
        <v>177981.62</v>
      </c>
      <c r="H52" s="41">
        <f t="shared" si="12"/>
        <v>82497.22</v>
      </c>
      <c r="I52" s="41">
        <f t="shared" si="12"/>
        <v>132720.98</v>
      </c>
      <c r="J52" s="41">
        <f t="shared" si="12"/>
        <v>117164.58</v>
      </c>
      <c r="K52" s="41">
        <f>SUM(K53:K66)</f>
        <v>230614.64</v>
      </c>
      <c r="L52" s="47">
        <f>SUM(B52:K52)</f>
        <v>1977001.69</v>
      </c>
      <c r="M52" s="40"/>
    </row>
    <row r="53" spans="1:13" ht="18.75" customHeight="1">
      <c r="A53" s="48" t="s">
        <v>52</v>
      </c>
      <c r="B53" s="49">
        <v>108098.62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108098.62</v>
      </c>
      <c r="M53" s="40"/>
    </row>
    <row r="54" spans="1:12" ht="18.75" customHeight="1">
      <c r="A54" s="48" t="s">
        <v>63</v>
      </c>
      <c r="B54" s="17">
        <v>0</v>
      </c>
      <c r="C54" s="49">
        <v>93820.12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93820.12</v>
      </c>
    </row>
    <row r="55" spans="1:12" ht="18.75" customHeight="1">
      <c r="A55" s="48" t="s">
        <v>64</v>
      </c>
      <c r="B55" s="17">
        <v>0</v>
      </c>
      <c r="C55" s="49">
        <v>13944.78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13944.78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395401.07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395401.07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329990.87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329990.87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294767.19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294767.19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177981.62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177981.62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82497.22</v>
      </c>
      <c r="I60" s="17">
        <v>0</v>
      </c>
      <c r="J60" s="17">
        <v>0</v>
      </c>
      <c r="K60" s="17">
        <v>0</v>
      </c>
      <c r="L60" s="47">
        <f t="shared" si="13"/>
        <v>82497.22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132720.98</v>
      </c>
      <c r="J61" s="17">
        <v>0</v>
      </c>
      <c r="K61" s="17">
        <v>0</v>
      </c>
      <c r="L61" s="47">
        <f t="shared" si="13"/>
        <v>132720.98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117164.58</v>
      </c>
      <c r="K62" s="17">
        <v>0</v>
      </c>
      <c r="L62" s="47">
        <f t="shared" si="13"/>
        <v>117164.58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91784.63</v>
      </c>
      <c r="L63" s="47">
        <f t="shared" si="13"/>
        <v>91784.63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138830.01</v>
      </c>
      <c r="L64" s="47">
        <f t="shared" si="13"/>
        <v>138830.01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2020-02-13T20:47:24Z</dcterms:modified>
  <cp:category/>
  <cp:version/>
  <cp:contentType/>
  <cp:contentStatus/>
</cp:coreProperties>
</file>