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<sst xmlns="http://schemas.openxmlformats.org/spreadsheetml/2006/main" count="77" uniqueCount="76">
  <si>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</si>
  <si>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</si>
  <si>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</si>
  <si>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</si>
  <si>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</si>
  <si>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</si>
  <si>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</si>
  <si>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</si>
  <si>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</si>
  <si>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</si>
  <si>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</si>
  <si>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</si>
  <si>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</si>
  <si>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</si>
  <si>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</si>
  <si>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</si>
  <si>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</si>
  <si>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</si>
  <si>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</si>
  <si>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</si>
  <si>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</si>
  <si>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</si>
  <si>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</si>
  <si>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</si>
  <si>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</si>
  <si>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</si>
  <si>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</si>
  <si>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</si>
  <si>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</si>
  <si>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</si>
  <si>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</si>
  <si>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</si>
  <si>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</si>
  <si>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</si>
  <si>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</si>
  <si>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</si>
  <si>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</si>
  <si>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</si>
  <si>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</si>
  <si>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</si>
  <si>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</si>
  <si>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</si>
  <si>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</si>
  <si>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</si>
  <si>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</si>
  <si>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</si>
  <si>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</si>
  <si>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</si>
  <si>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</si>
  <si>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</si>
  <si>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</si>
  <si>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</si>
  <si>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</si>
  <si>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</si>
  <si>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</si>
  <si>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</si>
  <si>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</si>
  <si>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</si>
  <si>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</si>
  <si>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</si>
  <si>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</si>
  <si>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</si>
  <si>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</si>
  <si>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</si>
  <si>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</si>
  <si>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</si>
  <si>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</si>
  <si>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</si>
  <si>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</si>
  <si>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</si>
  <si>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</si>
  <si>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</si>
  <si>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</si>
  <si>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</si>
  <si>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</si>
  <si>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08/02/20 - VENCIMENTO 14/02/20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</si>
</sst>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43" fillId="0" borderId="0" xfId="0" applyFont="1" applyAlignment="1">
      <alignment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57149</v>
      </c>
      <c r="C7" s="10">
        <f>C8+C11</f>
        <v>78586</v>
      </c>
      <c r="D7" s="10">
        <f aca="true" t="shared" si="0" ref="D7:K7">D8+D11</f>
        <v>213648</v>
      </c>
      <c r="E7" s="10">
        <f t="shared" si="0"/>
        <v>196458</v>
      </c>
      <c r="F7" s="10">
        <f t="shared" si="0"/>
        <v>178604</v>
      </c>
      <c r="G7" s="10">
        <f t="shared" si="0"/>
        <v>93596</v>
      </c>
      <c r="H7" s="10">
        <f t="shared" si="0"/>
        <v>40879</v>
      </c>
      <c r="I7" s="10">
        <f t="shared" si="0"/>
        <v>79909</v>
      </c>
      <c r="J7" s="10">
        <f t="shared" si="0"/>
        <v>64937</v>
      </c>
      <c r="K7" s="10">
        <f t="shared" si="0"/>
        <v>147861</v>
      </c>
      <c r="L7" s="10">
        <f>SUM(B7:K7)</f>
        <v>1151627</v>
      </c>
      <c r="M7" s="11"/>
    </row>
    <row r="8" spans="1:13" ht="17.25" customHeight="1">
      <c r="A8" s="12" t="s">
        <v>18</v>
      </c>
      <c r="B8" s="13">
        <f>B9+B10</f>
        <v>5402</v>
      </c>
      <c r="C8" s="13">
        <f aca="true" t="shared" si="1" ref="C8:K8">C9+C10</f>
        <v>7316</v>
      </c>
      <c r="D8" s="13">
        <f t="shared" si="1"/>
        <v>19450</v>
      </c>
      <c r="E8" s="13">
        <f t="shared" si="1"/>
        <v>16247</v>
      </c>
      <c r="F8" s="13">
        <f t="shared" si="1"/>
        <v>13679</v>
      </c>
      <c r="G8" s="13">
        <f t="shared" si="1"/>
        <v>8577</v>
      </c>
      <c r="H8" s="13">
        <f t="shared" si="1"/>
        <v>3368</v>
      </c>
      <c r="I8" s="13">
        <f t="shared" si="1"/>
        <v>5361</v>
      </c>
      <c r="J8" s="13">
        <f t="shared" si="1"/>
        <v>5635</v>
      </c>
      <c r="K8" s="13">
        <f t="shared" si="1"/>
        <v>11795</v>
      </c>
      <c r="L8" s="13">
        <f>SUM(B8:K8)</f>
        <v>96830</v>
      </c>
      <c r="M8"/>
    </row>
    <row r="9" spans="1:13" ht="17.25" customHeight="1">
      <c r="A9" s="14" t="s">
        <v>19</v>
      </c>
      <c r="B9" s="15">
        <v>5402</v>
      </c>
      <c r="C9" s="15">
        <v>7315</v>
      </c>
      <c r="D9" s="15">
        <v>19450</v>
      </c>
      <c r="E9" s="15">
        <v>16247</v>
      </c>
      <c r="F9" s="15">
        <v>13679</v>
      </c>
      <c r="G9" s="15">
        <v>8577</v>
      </c>
      <c r="H9" s="15">
        <v>3368</v>
      </c>
      <c r="I9" s="15">
        <v>5361</v>
      </c>
      <c r="J9" s="15">
        <v>5635</v>
      </c>
      <c r="K9" s="15">
        <v>11795</v>
      </c>
      <c r="L9" s="13">
        <f>SUM(B9:K9)</f>
        <v>96829</v>
      </c>
      <c r="M9"/>
    </row>
    <row r="10" spans="1:13" ht="17.25" customHeight="1">
      <c r="A10" s="14" t="s">
        <v>20</v>
      </c>
      <c r="B10" s="15">
        <v>0</v>
      </c>
      <c r="C10" s="15">
        <v>1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51747</v>
      </c>
      <c r="C11" s="15">
        <v>71270</v>
      </c>
      <c r="D11" s="15">
        <v>194198</v>
      </c>
      <c r="E11" s="15">
        <v>180211</v>
      </c>
      <c r="F11" s="15">
        <v>164925</v>
      </c>
      <c r="G11" s="15">
        <v>85019</v>
      </c>
      <c r="H11" s="15">
        <v>37511</v>
      </c>
      <c r="I11" s="15">
        <v>74548</v>
      </c>
      <c r="J11" s="15">
        <v>59302</v>
      </c>
      <c r="K11" s="15">
        <v>136066</v>
      </c>
      <c r="L11" s="13">
        <f>SUM(B11:K11)</f>
        <v>1054797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1.035976735036263</v>
      </c>
      <c r="D15" s="22">
        <v>0.988406148812657</v>
      </c>
      <c r="E15" s="22">
        <v>0.974581490138898</v>
      </c>
      <c r="F15" s="22">
        <v>0.989714736620021</v>
      </c>
      <c r="G15" s="22">
        <v>1.049875124667462</v>
      </c>
      <c r="H15" s="22">
        <v>0.93969060479493</v>
      </c>
      <c r="I15" s="22">
        <v>1.09917899599419</v>
      </c>
      <c r="J15" s="22">
        <v>1.078697987983388</v>
      </c>
      <c r="K15" s="22">
        <v>0.991925250098614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333218.06999999995</v>
      </c>
      <c r="C17" s="25">
        <f aca="true" t="shared" si="2" ref="C17:L17">C18+C19+C20+C21+C22</f>
        <v>257950.69999999998</v>
      </c>
      <c r="D17" s="25">
        <f t="shared" si="2"/>
        <v>802465.57</v>
      </c>
      <c r="E17" s="25">
        <f t="shared" si="2"/>
        <v>722082.42</v>
      </c>
      <c r="F17" s="25">
        <f t="shared" si="2"/>
        <v>590585.0299999999</v>
      </c>
      <c r="G17" s="25">
        <f t="shared" si="2"/>
        <v>376773.17</v>
      </c>
      <c r="H17" s="25">
        <f t="shared" si="2"/>
        <v>162910.61000000002</v>
      </c>
      <c r="I17" s="25">
        <f t="shared" si="2"/>
        <v>275762.32</v>
      </c>
      <c r="J17" s="25">
        <f t="shared" si="2"/>
        <v>263580.13</v>
      </c>
      <c r="K17" s="25">
        <f t="shared" si="2"/>
        <v>447278.06</v>
      </c>
      <c r="L17" s="25">
        <f t="shared" si="2"/>
        <v>4232606.080000001</v>
      </c>
      <c r="M17"/>
    </row>
    <row r="18" spans="1:13" ht="17.25" customHeight="1">
      <c r="A18" s="26" t="s">
        <v>25</v>
      </c>
      <c r="B18" s="33">
        <f aca="true" t="shared" si="3" ref="B18:K18">ROUND(B13*B7,2)</f>
        <v>328966.79</v>
      </c>
      <c r="C18" s="33">
        <f t="shared" si="3"/>
        <v>243742.34</v>
      </c>
      <c r="D18" s="33">
        <f t="shared" si="3"/>
        <v>789172.98</v>
      </c>
      <c r="E18" s="33">
        <f t="shared" si="3"/>
        <v>733888.5</v>
      </c>
      <c r="F18" s="33">
        <f t="shared" si="3"/>
        <v>590607.71</v>
      </c>
      <c r="G18" s="33">
        <f t="shared" si="3"/>
        <v>340099.79</v>
      </c>
      <c r="H18" s="33">
        <f t="shared" si="3"/>
        <v>163663.16</v>
      </c>
      <c r="I18" s="33">
        <f t="shared" si="3"/>
        <v>265721.4</v>
      </c>
      <c r="J18" s="33">
        <f t="shared" si="3"/>
        <v>232500.43</v>
      </c>
      <c r="K18" s="33">
        <f t="shared" si="3"/>
        <v>432242.06</v>
      </c>
      <c r="L18" s="33">
        <f>SUM(B18:K18)</f>
        <v>4120605.16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370.33</v>
      </c>
      <c r="C19" s="33">
        <f t="shared" si="4"/>
        <v>8769.05</v>
      </c>
      <c r="D19" s="33">
        <f t="shared" si="4"/>
        <v>-9149.55</v>
      </c>
      <c r="E19" s="33">
        <f t="shared" si="4"/>
        <v>-18654.35</v>
      </c>
      <c r="F19" s="33">
        <f t="shared" si="4"/>
        <v>-6074.56</v>
      </c>
      <c r="G19" s="33">
        <f t="shared" si="4"/>
        <v>16962.52</v>
      </c>
      <c r="H19" s="33">
        <f t="shared" si="4"/>
        <v>-9870.43</v>
      </c>
      <c r="I19" s="33">
        <f t="shared" si="4"/>
        <v>26353.98</v>
      </c>
      <c r="J19" s="33">
        <f t="shared" si="4"/>
        <v>18297.32</v>
      </c>
      <c r="K19" s="33">
        <f t="shared" si="4"/>
        <v>-3490.25</v>
      </c>
      <c r="L19" s="33">
        <f>SUM(B19:K19)</f>
        <v>23514.06</v>
      </c>
      <c r="M19"/>
    </row>
    <row r="20" spans="1:13" ht="17.25" customHeight="1">
      <c r="A20" s="27" t="s">
        <v>27</v>
      </c>
      <c r="B20" s="33">
        <v>2465.79</v>
      </c>
      <c r="C20" s="33">
        <v>5439.31</v>
      </c>
      <c r="D20" s="33">
        <v>22442.14</v>
      </c>
      <c r="E20" s="33">
        <v>18312.34</v>
      </c>
      <c r="F20" s="33">
        <v>20744.45</v>
      </c>
      <c r="G20" s="33">
        <v>19710.86</v>
      </c>
      <c r="H20" s="33">
        <v>7954.79</v>
      </c>
      <c r="I20" s="33">
        <v>634.59</v>
      </c>
      <c r="J20" s="33">
        <v>12782.38</v>
      </c>
      <c r="K20" s="33">
        <v>18526.25</v>
      </c>
      <c r="L20" s="33">
        <f>SUM(B20:K20)</f>
        <v>129012.9</v>
      </c>
      <c r="M20"/>
    </row>
    <row r="21" spans="1:13" ht="17.25" customHeight="1">
      <c r="A21" s="27" t="s">
        <v>28</v>
      </c>
      <c r="B21" s="33">
        <v>1415.16</v>
      </c>
      <c r="C21" s="29">
        <v>0</v>
      </c>
      <c r="D21" s="29">
        <v>0</v>
      </c>
      <c r="E21" s="29">
        <v>0</v>
      </c>
      <c r="F21" s="33">
        <v>1415.16</v>
      </c>
      <c r="G21" s="29">
        <v>0</v>
      </c>
      <c r="H21" s="33">
        <v>1415.16</v>
      </c>
      <c r="I21" s="29">
        <v>0</v>
      </c>
      <c r="J21" s="29">
        <v>0</v>
      </c>
      <c r="K21" s="29">
        <v>0</v>
      </c>
      <c r="L21" s="33">
        <f>SUM(B21:K21)</f>
        <v>4245.4800000000005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-11464.07</v>
      </c>
      <c r="F22" s="33">
        <v>-16107.73</v>
      </c>
      <c r="G22" s="33">
        <v>0</v>
      </c>
      <c r="H22" s="30">
        <v>-252.07</v>
      </c>
      <c r="I22" s="33">
        <v>-16947.65</v>
      </c>
      <c r="J22" s="30">
        <v>0</v>
      </c>
      <c r="K22" s="30">
        <v>0</v>
      </c>
      <c r="L22" s="33">
        <f>SUM(B22:K22)</f>
        <v>-44771.520000000004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-54595.12</v>
      </c>
      <c r="C25" s="33">
        <f t="shared" si="5"/>
        <v>-32186</v>
      </c>
      <c r="D25" s="33">
        <f t="shared" si="5"/>
        <v>-85580</v>
      </c>
      <c r="E25" s="33">
        <f t="shared" si="5"/>
        <v>-76237.66</v>
      </c>
      <c r="F25" s="33">
        <f t="shared" si="5"/>
        <v>-60187.6</v>
      </c>
      <c r="G25" s="33">
        <f t="shared" si="5"/>
        <v>-37738.8</v>
      </c>
      <c r="H25" s="33">
        <f t="shared" si="5"/>
        <v>-22984.23</v>
      </c>
      <c r="I25" s="33">
        <f t="shared" si="5"/>
        <v>-23588.4</v>
      </c>
      <c r="J25" s="33">
        <f t="shared" si="5"/>
        <v>-24794</v>
      </c>
      <c r="K25" s="33">
        <f t="shared" si="5"/>
        <v>-51898</v>
      </c>
      <c r="L25" s="33">
        <f aca="true" t="shared" si="6" ref="L25:L31">SUM(B25:K25)</f>
        <v>-469789.81</v>
      </c>
      <c r="M25"/>
    </row>
    <row r="26" spans="1:13" ht="18.75" customHeight="1">
      <c r="A26" s="27" t="s">
        <v>31</v>
      </c>
      <c r="B26" s="33">
        <f>B27+B28+B29+B30</f>
        <v>-23768.8</v>
      </c>
      <c r="C26" s="33">
        <f aca="true" t="shared" si="7" ref="C26:K26">C27+C28+C29+C30</f>
        <v>-32186</v>
      </c>
      <c r="D26" s="33">
        <f t="shared" si="7"/>
        <v>-85580</v>
      </c>
      <c r="E26" s="33">
        <f t="shared" si="7"/>
        <v>-71486.8</v>
      </c>
      <c r="F26" s="33">
        <f t="shared" si="7"/>
        <v>-60187.6</v>
      </c>
      <c r="G26" s="33">
        <f t="shared" si="7"/>
        <v>-37738.8</v>
      </c>
      <c r="H26" s="33">
        <f t="shared" si="7"/>
        <v>-14819.2</v>
      </c>
      <c r="I26" s="33">
        <f t="shared" si="7"/>
        <v>-23588.4</v>
      </c>
      <c r="J26" s="33">
        <f t="shared" si="7"/>
        <v>-24794</v>
      </c>
      <c r="K26" s="33">
        <f t="shared" si="7"/>
        <v>-51898</v>
      </c>
      <c r="L26" s="33">
        <f t="shared" si="6"/>
        <v>-426047.6</v>
      </c>
      <c r="M26"/>
    </row>
    <row r="27" spans="1:13" s="36" customFormat="1" ht="18.75" customHeight="1">
      <c r="A27" s="34" t="s">
        <v>60</v>
      </c>
      <c r="B27" s="33">
        <f>-ROUND((B9)*$E$3,2)</f>
        <v>-23768.8</v>
      </c>
      <c r="C27" s="33">
        <f aca="true" t="shared" si="8" ref="C27:K27">-ROUND((C9)*$E$3,2)</f>
        <v>-32186</v>
      </c>
      <c r="D27" s="33">
        <f t="shared" si="8"/>
        <v>-85580</v>
      </c>
      <c r="E27" s="33">
        <f t="shared" si="8"/>
        <v>-71486.8</v>
      </c>
      <c r="F27" s="33">
        <f t="shared" si="8"/>
        <v>-60187.6</v>
      </c>
      <c r="G27" s="33">
        <f t="shared" si="8"/>
        <v>-37738.8</v>
      </c>
      <c r="H27" s="33">
        <f t="shared" si="8"/>
        <v>-14819.2</v>
      </c>
      <c r="I27" s="33">
        <f t="shared" si="8"/>
        <v>-23588.4</v>
      </c>
      <c r="J27" s="33">
        <f t="shared" si="8"/>
        <v>-24794</v>
      </c>
      <c r="K27" s="33">
        <f t="shared" si="8"/>
        <v>-51898</v>
      </c>
      <c r="L27" s="33">
        <f t="shared" si="6"/>
        <v>-426047.6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-20829.78</v>
      </c>
      <c r="C31" s="38">
        <f t="shared" si="9"/>
        <v>0</v>
      </c>
      <c r="D31" s="38">
        <f t="shared" si="9"/>
        <v>0</v>
      </c>
      <c r="E31" s="38">
        <f t="shared" si="9"/>
        <v>-4750.86</v>
      </c>
      <c r="F31" s="38">
        <f t="shared" si="9"/>
        <v>0</v>
      </c>
      <c r="G31" s="38">
        <f t="shared" si="9"/>
        <v>0</v>
      </c>
      <c r="H31" s="38">
        <f t="shared" si="9"/>
        <v>-8165.03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-33745.67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-20829.78</v>
      </c>
      <c r="C33" s="17">
        <v>0</v>
      </c>
      <c r="D33" s="17">
        <v>0</v>
      </c>
      <c r="E33" s="33">
        <v>-4750.86</v>
      </c>
      <c r="F33" s="28">
        <v>0</v>
      </c>
      <c r="G33" s="28">
        <v>0</v>
      </c>
      <c r="H33" s="33">
        <v>-8165.03</v>
      </c>
      <c r="I33" s="17">
        <v>0</v>
      </c>
      <c r="J33" s="28">
        <v>0</v>
      </c>
      <c r="K33" s="17">
        <v>0</v>
      </c>
      <c r="L33" s="33">
        <f>SUM(B33:K33)</f>
        <v>-33745.67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33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33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33">
        <v>-9996.54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3">
        <f t="shared" si="10"/>
        <v>-9996.54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39"/>
    </row>
    <row r="46" spans="1:13" ht="18.75" customHeight="1">
      <c r="A46" s="19" t="s">
        <v>48</v>
      </c>
      <c r="B46" s="41">
        <f aca="true" t="shared" si="11" ref="B46:K46">+B25+B17</f>
        <v>278622.94999999995</v>
      </c>
      <c r="C46" s="41">
        <f t="shared" si="11"/>
        <v>225764.69999999998</v>
      </c>
      <c r="D46" s="41">
        <f t="shared" si="11"/>
        <v>716885.57</v>
      </c>
      <c r="E46" s="41">
        <f t="shared" si="11"/>
        <v>645844.76</v>
      </c>
      <c r="F46" s="41">
        <f t="shared" si="11"/>
        <v>530397.4299999999</v>
      </c>
      <c r="G46" s="41">
        <f t="shared" si="11"/>
        <v>339034.37</v>
      </c>
      <c r="H46" s="41">
        <f t="shared" si="11"/>
        <v>139926.38</v>
      </c>
      <c r="I46" s="41">
        <f>IF(+I17+I25+I47&lt;0,0,I17+I25+I47)</f>
        <v>218218.12999999986</v>
      </c>
      <c r="J46" s="41">
        <f t="shared" si="11"/>
        <v>238786.13</v>
      </c>
      <c r="K46" s="41">
        <f t="shared" si="11"/>
        <v>395380.06</v>
      </c>
      <c r="L46" s="42">
        <f>SUM(B46:K46)</f>
        <v>3728860.4799999995</v>
      </c>
      <c r="M46" s="39"/>
    </row>
    <row r="47" spans="1:13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41">
        <v>-33955.790000000154</v>
      </c>
      <c r="J47" s="18">
        <v>0</v>
      </c>
      <c r="K47" s="18">
        <v>0</v>
      </c>
      <c r="L47" s="42">
        <f>SUM(B47:K47)</f>
        <v>-33955.790000000154</v>
      </c>
      <c r="M47" s="39"/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51</v>
      </c>
      <c r="B52" s="41">
        <f>SUM(B53:B66)</f>
        <v>278622.95</v>
      </c>
      <c r="C52" s="41">
        <f aca="true" t="shared" si="12" ref="C52:J52">SUM(C53:C64)</f>
        <v>225764.7</v>
      </c>
      <c r="D52" s="41">
        <f t="shared" si="12"/>
        <v>716885.57</v>
      </c>
      <c r="E52" s="41">
        <f t="shared" si="12"/>
        <v>645844.76</v>
      </c>
      <c r="F52" s="41">
        <f t="shared" si="12"/>
        <v>530397.43</v>
      </c>
      <c r="G52" s="41">
        <f t="shared" si="12"/>
        <v>339034.36</v>
      </c>
      <c r="H52" s="41">
        <f t="shared" si="12"/>
        <v>139926.39</v>
      </c>
      <c r="I52" s="41">
        <f t="shared" si="12"/>
        <v>218218.13</v>
      </c>
      <c r="J52" s="41">
        <f t="shared" si="12"/>
        <v>238786.13</v>
      </c>
      <c r="K52" s="41">
        <f>SUM(K53:K66)</f>
        <v>395380.06</v>
      </c>
      <c r="L52" s="46">
        <f>SUM(B52:K52)</f>
        <v>3728860.48</v>
      </c>
      <c r="M52" s="40"/>
    </row>
    <row r="53" spans="1:13" ht="18.75" customHeight="1">
      <c r="A53" s="47" t="s">
        <v>52</v>
      </c>
      <c r="B53" s="48">
        <v>278622.95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3" ref="L53:L64">SUM(B53:K53)</f>
        <v>278622.95</v>
      </c>
      <c r="M53" s="40"/>
    </row>
    <row r="54" spans="1:12" ht="18.75" customHeight="1">
      <c r="A54" s="47" t="s">
        <v>63</v>
      </c>
      <c r="B54" s="17">
        <v>0</v>
      </c>
      <c r="C54" s="48">
        <v>197182.89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3"/>
        <v>197182.89</v>
      </c>
    </row>
    <row r="55" spans="1:12" ht="18.75" customHeight="1">
      <c r="A55" s="47" t="s">
        <v>64</v>
      </c>
      <c r="B55" s="17">
        <v>0</v>
      </c>
      <c r="C55" s="48">
        <v>28581.81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3"/>
        <v>28581.81</v>
      </c>
    </row>
    <row r="56" spans="1:12" ht="18.75" customHeight="1">
      <c r="A56" s="47" t="s">
        <v>53</v>
      </c>
      <c r="B56" s="17">
        <v>0</v>
      </c>
      <c r="C56" s="17">
        <v>0</v>
      </c>
      <c r="D56" s="48">
        <v>716885.57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3"/>
        <v>716885.57</v>
      </c>
    </row>
    <row r="57" spans="1:12" ht="18.75" customHeight="1">
      <c r="A57" s="47" t="s">
        <v>54</v>
      </c>
      <c r="B57" s="17">
        <v>0</v>
      </c>
      <c r="C57" s="17">
        <v>0</v>
      </c>
      <c r="D57" s="17">
        <v>0</v>
      </c>
      <c r="E57" s="48">
        <v>645844.76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3"/>
        <v>645844.76</v>
      </c>
    </row>
    <row r="58" spans="1:12" ht="18.75" customHeight="1">
      <c r="A58" s="47" t="s">
        <v>55</v>
      </c>
      <c r="B58" s="17">
        <v>0</v>
      </c>
      <c r="C58" s="17">
        <v>0</v>
      </c>
      <c r="D58" s="17">
        <v>0</v>
      </c>
      <c r="E58" s="17">
        <v>0</v>
      </c>
      <c r="F58" s="48">
        <v>530397.43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530397.43</v>
      </c>
    </row>
    <row r="59" spans="1:12" ht="18.75" customHeight="1">
      <c r="A59" s="47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339034.36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339034.36</v>
      </c>
    </row>
    <row r="60" spans="1:12" ht="18.75" customHeight="1">
      <c r="A60" s="47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139926.39</v>
      </c>
      <c r="I60" s="17">
        <v>0</v>
      </c>
      <c r="J60" s="17">
        <v>0</v>
      </c>
      <c r="K60" s="17">
        <v>0</v>
      </c>
      <c r="L60" s="46">
        <f t="shared" si="13"/>
        <v>139926.39</v>
      </c>
    </row>
    <row r="61" spans="1:12" ht="18.75" customHeight="1">
      <c r="A61" s="47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8">
        <v>218218.13</v>
      </c>
      <c r="J61" s="17">
        <v>0</v>
      </c>
      <c r="K61" s="17">
        <v>0</v>
      </c>
      <c r="L61" s="46">
        <f t="shared" si="13"/>
        <v>218218.13</v>
      </c>
    </row>
    <row r="62" spans="1:12" ht="18.75" customHeight="1">
      <c r="A62" s="47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238786.13</v>
      </c>
      <c r="K62" s="17">
        <v>0</v>
      </c>
      <c r="L62" s="46">
        <f t="shared" si="13"/>
        <v>238786.13</v>
      </c>
    </row>
    <row r="63" spans="1:12" ht="18.75" customHeight="1">
      <c r="A63" s="47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196820.19</v>
      </c>
      <c r="L63" s="46">
        <f t="shared" si="13"/>
        <v>196820.19</v>
      </c>
    </row>
    <row r="64" spans="1:12" ht="18.75" customHeight="1">
      <c r="A64" s="47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198559.87</v>
      </c>
      <c r="L64" s="46">
        <f t="shared" si="13"/>
        <v>198559.87</v>
      </c>
    </row>
    <row r="65" spans="1:12" ht="18.75" customHeight="1">
      <c r="A65" s="47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50" t="s">
        <v>74</v>
      </c>
      <c r="B66" s="54">
        <v>0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1">
        <f>SUM(B66:K66)</f>
        <v>0</v>
      </c>
    </row>
    <row r="67" spans="1:11" ht="18" customHeight="1">
      <c r="A67" s="52" t="s">
        <v>59</v>
      </c>
      <c r="H67"/>
      <c r="I67"/>
      <c r="J67"/>
      <c r="K67"/>
    </row>
    <row r="68" spans="1:11" ht="18" customHeight="1">
      <c r="A68" s="55"/>
      <c r="I68"/>
      <c r="J68"/>
      <c r="K68"/>
    </row>
    <row r="69" spans="1:11" ht="18" customHeight="1">
      <c r="A69" s="53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2020-02-13T20:46:22Z</dcterms:modified>
  <cp:category/>
  <cp:version/>
  <cp:contentType/>
  <cp:contentStatus/>
</cp:coreProperties>
</file>