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<sst xmlns="http://schemas.openxmlformats.org/spreadsheetml/2006/main" count="77" uniqueCount="76">
  <si>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</si>
  <si>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</si>
  <si>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</si>
  <si>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</si>
  <si>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</si>
  <si>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</si>
  <si>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</si>
  <si>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</si>
  <si>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</si>
  <si>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</si>
  <si>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</si>
  <si>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</si>
  <si>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</si>
  <si>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</si>
  <si>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</si>
  <si>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</si>
  <si>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</si>
  <si>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</si>
  <si>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</si>
  <si>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</si>
  <si>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</si>
  <si>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</si>
  <si>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</si>
  <si>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</si>
  <si>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</si>
  <si>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</si>
  <si>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</si>
  <si>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</si>
  <si>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</si>
  <si>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</si>
  <si>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</si>
  <si>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</si>
  <si>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</si>
  <si>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</si>
  <si>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</si>
  <si>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</si>
  <si>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</si>
  <si>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</si>
  <si>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</si>
  <si>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</si>
  <si>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</si>
  <si>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</si>
  <si>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</si>
  <si>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</si>
  <si>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</si>
  <si>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</si>
  <si>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</si>
  <si>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</si>
  <si>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</si>
  <si>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</si>
  <si>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</si>
  <si>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</si>
  <si>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</si>
  <si>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</si>
  <si>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</si>
  <si>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</si>
  <si>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</si>
  <si>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</si>
  <si>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</si>
  <si>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</si>
  <si>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</si>
  <si>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</si>
  <si>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</si>
  <si>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</si>
  <si>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</si>
  <si>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</si>
  <si>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</si>
  <si>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</si>
  <si>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</si>
  <si>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</si>
  <si>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</si>
  <si>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</si>
  <si>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</si>
  <si>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</si>
  <si>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</si>
  <si>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06/02/20 - VENCIMENTO 13/02/20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</si>
</sst>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108916</v>
      </c>
      <c r="C7" s="10">
        <f>C8+C11</f>
        <v>135266</v>
      </c>
      <c r="D7" s="10">
        <f aca="true" t="shared" si="0" ref="D7:K7">D8+D11</f>
        <v>361472</v>
      </c>
      <c r="E7" s="10">
        <f t="shared" si="0"/>
        <v>317302</v>
      </c>
      <c r="F7" s="10">
        <f t="shared" si="0"/>
        <v>299045</v>
      </c>
      <c r="G7" s="10">
        <f t="shared" si="0"/>
        <v>190432</v>
      </c>
      <c r="H7" s="10">
        <f t="shared" si="0"/>
        <v>86576</v>
      </c>
      <c r="I7" s="10">
        <f t="shared" si="0"/>
        <v>143721</v>
      </c>
      <c r="J7" s="10">
        <f t="shared" si="0"/>
        <v>158912</v>
      </c>
      <c r="K7" s="10">
        <f t="shared" si="0"/>
        <v>275245</v>
      </c>
      <c r="L7" s="10">
        <f>SUM(B7:K7)</f>
        <v>2076887</v>
      </c>
      <c r="M7" s="11"/>
    </row>
    <row r="8" spans="1:13" ht="17.25" customHeight="1">
      <c r="A8" s="12" t="s">
        <v>18</v>
      </c>
      <c r="B8" s="13">
        <f>B9+B10</f>
        <v>8061</v>
      </c>
      <c r="C8" s="13">
        <f aca="true" t="shared" si="1" ref="C8:K8">C9+C10</f>
        <v>9512</v>
      </c>
      <c r="D8" s="13">
        <f t="shared" si="1"/>
        <v>25556</v>
      </c>
      <c r="E8" s="13">
        <f t="shared" si="1"/>
        <v>20366</v>
      </c>
      <c r="F8" s="13">
        <f t="shared" si="1"/>
        <v>17063</v>
      </c>
      <c r="G8" s="13">
        <f t="shared" si="1"/>
        <v>14142</v>
      </c>
      <c r="H8" s="13">
        <f t="shared" si="1"/>
        <v>5989</v>
      </c>
      <c r="I8" s="13">
        <f t="shared" si="1"/>
        <v>8118</v>
      </c>
      <c r="J8" s="13">
        <f t="shared" si="1"/>
        <v>12116</v>
      </c>
      <c r="K8" s="13">
        <f t="shared" si="1"/>
        <v>17912</v>
      </c>
      <c r="L8" s="13">
        <f>SUM(B8:K8)</f>
        <v>138835</v>
      </c>
      <c r="M8"/>
    </row>
    <row r="9" spans="1:13" ht="17.25" customHeight="1">
      <c r="A9" s="14" t="s">
        <v>19</v>
      </c>
      <c r="B9" s="15">
        <v>8059</v>
      </c>
      <c r="C9" s="15">
        <v>9512</v>
      </c>
      <c r="D9" s="15">
        <v>25556</v>
      </c>
      <c r="E9" s="15">
        <v>20366</v>
      </c>
      <c r="F9" s="15">
        <v>17063</v>
      </c>
      <c r="G9" s="15">
        <v>14142</v>
      </c>
      <c r="H9" s="15">
        <v>5989</v>
      </c>
      <c r="I9" s="15">
        <v>8118</v>
      </c>
      <c r="J9" s="15">
        <v>12116</v>
      </c>
      <c r="K9" s="15">
        <v>17912</v>
      </c>
      <c r="L9" s="13">
        <f>SUM(B9:K9)</f>
        <v>138833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100855</v>
      </c>
      <c r="C11" s="15">
        <v>125754</v>
      </c>
      <c r="D11" s="15">
        <v>335916</v>
      </c>
      <c r="E11" s="15">
        <v>296936</v>
      </c>
      <c r="F11" s="15">
        <v>281982</v>
      </c>
      <c r="G11" s="15">
        <v>176290</v>
      </c>
      <c r="H11" s="15">
        <v>80587</v>
      </c>
      <c r="I11" s="15">
        <v>135603</v>
      </c>
      <c r="J11" s="15">
        <v>146796</v>
      </c>
      <c r="K11" s="15">
        <v>257333</v>
      </c>
      <c r="L11" s="13">
        <f>SUM(B11:K11)</f>
        <v>1938052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631539.9100000001</v>
      </c>
      <c r="C17" s="25">
        <f aca="true" t="shared" si="2" ref="C17:L17">C18+C19+C20+C21+C22</f>
        <v>440074.06</v>
      </c>
      <c r="D17" s="25">
        <f t="shared" si="2"/>
        <v>1342167.24</v>
      </c>
      <c r="E17" s="25">
        <f t="shared" si="2"/>
        <v>1162032.7200000002</v>
      </c>
      <c r="F17" s="25">
        <f t="shared" si="2"/>
        <v>984762.98</v>
      </c>
      <c r="G17" s="25">
        <f t="shared" si="2"/>
        <v>746195.85</v>
      </c>
      <c r="H17" s="25">
        <f t="shared" si="2"/>
        <v>334829.36999999994</v>
      </c>
      <c r="I17" s="25">
        <f t="shared" si="2"/>
        <v>509001.54999999993</v>
      </c>
      <c r="J17" s="25">
        <f t="shared" si="2"/>
        <v>626527.5800000001</v>
      </c>
      <c r="K17" s="25">
        <f t="shared" si="2"/>
        <v>816652.82</v>
      </c>
      <c r="L17" s="25">
        <f t="shared" si="2"/>
        <v>7593784.080000002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626953.17</v>
      </c>
      <c r="C18" s="33">
        <f t="shared" si="3"/>
        <v>419541.03</v>
      </c>
      <c r="D18" s="33">
        <f t="shared" si="3"/>
        <v>1335205.27</v>
      </c>
      <c r="E18" s="33">
        <f t="shared" si="3"/>
        <v>1185313.35</v>
      </c>
      <c r="F18" s="33">
        <f t="shared" si="3"/>
        <v>988882.01</v>
      </c>
      <c r="G18" s="33">
        <f t="shared" si="3"/>
        <v>691972.76</v>
      </c>
      <c r="H18" s="33">
        <f t="shared" si="3"/>
        <v>346615.67</v>
      </c>
      <c r="I18" s="33">
        <f t="shared" si="3"/>
        <v>477915.44</v>
      </c>
      <c r="J18" s="33">
        <f t="shared" si="3"/>
        <v>568968.52</v>
      </c>
      <c r="K18" s="33">
        <f t="shared" si="3"/>
        <v>804623.71</v>
      </c>
      <c r="L18" s="33">
        <f>SUM(B18:K18)</f>
        <v>7445990.930000001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705.79</v>
      </c>
      <c r="C19" s="33">
        <f t="shared" si="4"/>
        <v>15093.72</v>
      </c>
      <c r="D19" s="33">
        <f t="shared" si="4"/>
        <v>-15480.17</v>
      </c>
      <c r="E19" s="33">
        <f t="shared" si="4"/>
        <v>-30128.9</v>
      </c>
      <c r="F19" s="33">
        <f t="shared" si="4"/>
        <v>-10170.91</v>
      </c>
      <c r="G19" s="33">
        <f t="shared" si="4"/>
        <v>34512.23</v>
      </c>
      <c r="H19" s="33">
        <f t="shared" si="4"/>
        <v>-20904.18</v>
      </c>
      <c r="I19" s="33">
        <f t="shared" si="4"/>
        <v>47399.17</v>
      </c>
      <c r="J19" s="33">
        <f t="shared" si="4"/>
        <v>44776.68</v>
      </c>
      <c r="K19" s="33">
        <f t="shared" si="4"/>
        <v>-6497.14</v>
      </c>
      <c r="L19" s="33">
        <f>SUM(B19:K19)</f>
        <v>59306.28999999999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-135235.58000000002</v>
      </c>
      <c r="C25" s="33">
        <f t="shared" si="5"/>
        <v>-41852.8</v>
      </c>
      <c r="D25" s="33">
        <f t="shared" si="5"/>
        <v>-112446.4</v>
      </c>
      <c r="E25" s="33">
        <f t="shared" si="5"/>
        <v>-94361.25999999998</v>
      </c>
      <c r="F25" s="33">
        <f t="shared" si="5"/>
        <v>-75077.2</v>
      </c>
      <c r="G25" s="33">
        <f t="shared" si="5"/>
        <v>-62224.8</v>
      </c>
      <c r="H25" s="33">
        <f t="shared" si="5"/>
        <v>-34516.63</v>
      </c>
      <c r="I25" s="33">
        <f t="shared" si="5"/>
        <v>-45500.58</v>
      </c>
      <c r="J25" s="33">
        <f t="shared" si="5"/>
        <v>-53310.4</v>
      </c>
      <c r="K25" s="33">
        <f t="shared" si="5"/>
        <v>-78812.8</v>
      </c>
      <c r="L25" s="33">
        <f aca="true" t="shared" si="6" ref="L25:L31">SUM(B25:K25)</f>
        <v>-733338.4500000001</v>
      </c>
      <c r="M25"/>
    </row>
    <row r="26" spans="1:13" ht="18.75" customHeight="1">
      <c r="A26" s="27" t="s">
        <v>31</v>
      </c>
      <c r="B26" s="33">
        <f>B27+B28+B29+B30</f>
        <v>-35459.6</v>
      </c>
      <c r="C26" s="33">
        <f aca="true" t="shared" si="7" ref="C26:K26">C27+C28+C29+C30</f>
        <v>-41852.8</v>
      </c>
      <c r="D26" s="33">
        <f t="shared" si="7"/>
        <v>-112446.4</v>
      </c>
      <c r="E26" s="33">
        <f t="shared" si="7"/>
        <v>-89610.4</v>
      </c>
      <c r="F26" s="33">
        <f t="shared" si="7"/>
        <v>-75077.2</v>
      </c>
      <c r="G26" s="33">
        <f t="shared" si="7"/>
        <v>-62224.8</v>
      </c>
      <c r="H26" s="33">
        <f t="shared" si="7"/>
        <v>-26351.6</v>
      </c>
      <c r="I26" s="33">
        <f t="shared" si="7"/>
        <v>-45500.58</v>
      </c>
      <c r="J26" s="33">
        <f t="shared" si="7"/>
        <v>-53310.4</v>
      </c>
      <c r="K26" s="33">
        <f t="shared" si="7"/>
        <v>-78812.8</v>
      </c>
      <c r="L26" s="33">
        <f t="shared" si="6"/>
        <v>-620646.58</v>
      </c>
      <c r="M26"/>
    </row>
    <row r="27" spans="1:13" s="36" customFormat="1" ht="18.75" customHeight="1">
      <c r="A27" s="34" t="s">
        <v>60</v>
      </c>
      <c r="B27" s="33">
        <f>-ROUND((B9)*$E$3,2)</f>
        <v>-35459.6</v>
      </c>
      <c r="C27" s="33">
        <f aca="true" t="shared" si="8" ref="C27:K27">-ROUND((C9)*$E$3,2)</f>
        <v>-41852.8</v>
      </c>
      <c r="D27" s="33">
        <f t="shared" si="8"/>
        <v>-112446.4</v>
      </c>
      <c r="E27" s="33">
        <f t="shared" si="8"/>
        <v>-89610.4</v>
      </c>
      <c r="F27" s="33">
        <f t="shared" si="8"/>
        <v>-75077.2</v>
      </c>
      <c r="G27" s="33">
        <f t="shared" si="8"/>
        <v>-62224.8</v>
      </c>
      <c r="H27" s="33">
        <f t="shared" si="8"/>
        <v>-26351.6</v>
      </c>
      <c r="I27" s="33">
        <f t="shared" si="8"/>
        <v>-35719.2</v>
      </c>
      <c r="J27" s="33">
        <f t="shared" si="8"/>
        <v>-53310.4</v>
      </c>
      <c r="K27" s="33">
        <f t="shared" si="8"/>
        <v>-78812.8</v>
      </c>
      <c r="L27" s="33">
        <f t="shared" si="6"/>
        <v>-610865.2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-1395.04</v>
      </c>
      <c r="J29" s="17">
        <v>0</v>
      </c>
      <c r="K29" s="17">
        <v>0</v>
      </c>
      <c r="L29" s="33">
        <f t="shared" si="6"/>
        <v>-1395.04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-8386.34</v>
      </c>
      <c r="J30" s="17">
        <v>0</v>
      </c>
      <c r="K30" s="17">
        <v>0</v>
      </c>
      <c r="L30" s="33">
        <f t="shared" si="6"/>
        <v>-8386.34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-93745.66999999998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-18946.2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-18946.2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496304.33000000013</v>
      </c>
      <c r="C46" s="41">
        <f t="shared" si="11"/>
        <v>398221.26</v>
      </c>
      <c r="D46" s="41">
        <f t="shared" si="11"/>
        <v>1229720.84</v>
      </c>
      <c r="E46" s="41">
        <f t="shared" si="11"/>
        <v>1067671.4600000002</v>
      </c>
      <c r="F46" s="41">
        <f t="shared" si="11"/>
        <v>909685.78</v>
      </c>
      <c r="G46" s="41">
        <f t="shared" si="11"/>
        <v>683971.0499999999</v>
      </c>
      <c r="H46" s="41">
        <f t="shared" si="11"/>
        <v>300312.73999999993</v>
      </c>
      <c r="I46" s="41">
        <f t="shared" si="11"/>
        <v>463500.9699999999</v>
      </c>
      <c r="J46" s="41">
        <f t="shared" si="11"/>
        <v>573217.18</v>
      </c>
      <c r="K46" s="41">
        <f t="shared" si="11"/>
        <v>737840.0199999999</v>
      </c>
      <c r="L46" s="42">
        <f>SUM(B46:K46)</f>
        <v>6860445.63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496304.33</v>
      </c>
      <c r="C52" s="41">
        <f aca="true" t="shared" si="12" ref="C52:J52">SUM(C53:C64)</f>
        <v>398221.25</v>
      </c>
      <c r="D52" s="41">
        <f t="shared" si="12"/>
        <v>1229720.84</v>
      </c>
      <c r="E52" s="41">
        <f t="shared" si="12"/>
        <v>1067671.46</v>
      </c>
      <c r="F52" s="41">
        <f t="shared" si="12"/>
        <v>909685.77</v>
      </c>
      <c r="G52" s="41">
        <f t="shared" si="12"/>
        <v>683971.04</v>
      </c>
      <c r="H52" s="41">
        <f t="shared" si="12"/>
        <v>300312.74</v>
      </c>
      <c r="I52" s="41">
        <f t="shared" si="12"/>
        <v>463500.97</v>
      </c>
      <c r="J52" s="41">
        <f t="shared" si="12"/>
        <v>573217.18</v>
      </c>
      <c r="K52" s="41">
        <f>SUM(K53:K66)</f>
        <v>737840.02</v>
      </c>
      <c r="L52" s="47">
        <f>SUM(B52:K52)</f>
        <v>6860445.6</v>
      </c>
      <c r="M52" s="40"/>
    </row>
    <row r="53" spans="1:13" ht="18.75" customHeight="1">
      <c r="A53" s="48" t="s">
        <v>52</v>
      </c>
      <c r="B53" s="49">
        <v>496304.33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496304.33</v>
      </c>
      <c r="M53" s="40"/>
    </row>
    <row r="54" spans="1:12" ht="18.75" customHeight="1">
      <c r="A54" s="48" t="s">
        <v>63</v>
      </c>
      <c r="B54" s="17">
        <v>0</v>
      </c>
      <c r="C54" s="49">
        <v>347686.97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347686.97</v>
      </c>
    </row>
    <row r="55" spans="1:12" ht="18.75" customHeight="1">
      <c r="A55" s="48" t="s">
        <v>64</v>
      </c>
      <c r="B55" s="17">
        <v>0</v>
      </c>
      <c r="C55" s="49">
        <v>50534.28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50534.28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1229720.84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1229720.84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1067671.46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1067671.46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909685.77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909685.77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683971.04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683971.04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300312.74</v>
      </c>
      <c r="I60" s="17">
        <v>0</v>
      </c>
      <c r="J60" s="17">
        <v>0</v>
      </c>
      <c r="K60" s="17">
        <v>0</v>
      </c>
      <c r="L60" s="47">
        <f t="shared" si="13"/>
        <v>300312.74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463500.97</v>
      </c>
      <c r="J61" s="17">
        <v>0</v>
      </c>
      <c r="K61" s="17">
        <v>0</v>
      </c>
      <c r="L61" s="47">
        <f t="shared" si="13"/>
        <v>463500.97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573217.18</v>
      </c>
      <c r="K62" s="17">
        <v>0</v>
      </c>
      <c r="L62" s="47">
        <f t="shared" si="13"/>
        <v>573217.18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417396.1</v>
      </c>
      <c r="L63" s="47">
        <f t="shared" si="13"/>
        <v>417396.1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320443.92</v>
      </c>
      <c r="L64" s="47">
        <f t="shared" si="13"/>
        <v>320443.92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2020-02-12T18:07:43Z</dcterms:modified>
  <cp:category/>
  <cp:version/>
  <cp:contentType/>
  <cp:contentStatus/>
</cp:coreProperties>
</file>