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<sst xmlns="http://schemas.openxmlformats.org/spreadsheetml/2006/main" count="77" uniqueCount="76">
  <si>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</si>
  <si>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</si>
  <si>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</si>
  <si>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</si>
  <si>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</si>
  <si>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</si>
  <si>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</si>
  <si>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</si>
  <si>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</si>
  <si>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</si>
  <si>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</si>
  <si>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</si>
  <si>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</si>
  <si>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</si>
  <si>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</si>
  <si>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</si>
  <si>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</si>
  <si>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</si>
  <si>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</si>
  <si>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</si>
  <si>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</si>
  <si>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</si>
  <si>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</si>
  <si>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</si>
  <si>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</si>
  <si>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</si>
  <si>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</si>
  <si>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</si>
  <si>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</si>
  <si>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</si>
  <si>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</si>
  <si>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</si>
  <si>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</si>
  <si>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</si>
  <si>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</si>
  <si>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</si>
  <si>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</si>
  <si>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</si>
  <si>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</si>
  <si>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</si>
  <si>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</si>
  <si>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</si>
  <si>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</si>
  <si>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</si>
  <si>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</si>
  <si>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</si>
  <si>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</si>
  <si>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</si>
  <si>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</si>
  <si>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</si>
  <si>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</si>
  <si>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</si>
  <si>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</si>
  <si>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</si>
  <si>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</si>
  <si>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</si>
  <si>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</si>
  <si>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</si>
  <si>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</si>
  <si>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</si>
  <si>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</si>
  <si>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</si>
  <si>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</si>
  <si>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</si>
  <si>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</si>
  <si>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</si>
  <si>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</si>
  <si>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</si>
  <si>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</si>
  <si>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</si>
  <si>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</si>
  <si>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</si>
  <si>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</si>
  <si>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</si>
  <si>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</si>
  <si>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05/02/20 - VENCIMENTO 12/02/20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</si>
</sst>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105444</v>
      </c>
      <c r="C7" s="10">
        <f>C8+C11</f>
        <v>136543</v>
      </c>
      <c r="D7" s="10">
        <f aca="true" t="shared" si="0" ref="D7:K7">D8+D11</f>
        <v>374201</v>
      </c>
      <c r="E7" s="10">
        <f t="shared" si="0"/>
        <v>318768</v>
      </c>
      <c r="F7" s="10">
        <f t="shared" si="0"/>
        <v>302116</v>
      </c>
      <c r="G7" s="10">
        <f t="shared" si="0"/>
        <v>186626</v>
      </c>
      <c r="H7" s="10">
        <f t="shared" si="0"/>
        <v>86286</v>
      </c>
      <c r="I7" s="10">
        <f t="shared" si="0"/>
        <v>143376</v>
      </c>
      <c r="J7" s="10">
        <f t="shared" si="0"/>
        <v>159913</v>
      </c>
      <c r="K7" s="10">
        <f t="shared" si="0"/>
        <v>272557</v>
      </c>
      <c r="L7" s="10">
        <f>SUM(B7:K7)</f>
        <v>2085830</v>
      </c>
      <c r="M7" s="11"/>
    </row>
    <row r="8" spans="1:13" ht="17.25" customHeight="1">
      <c r="A8" s="12" t="s">
        <v>18</v>
      </c>
      <c r="B8" s="13">
        <f>B9+B10</f>
        <v>7632</v>
      </c>
      <c r="C8" s="13">
        <f aca="true" t="shared" si="1" ref="C8:K8">C9+C10</f>
        <v>10067</v>
      </c>
      <c r="D8" s="13">
        <f t="shared" si="1"/>
        <v>26489</v>
      </c>
      <c r="E8" s="13">
        <f t="shared" si="1"/>
        <v>20583</v>
      </c>
      <c r="F8" s="13">
        <f t="shared" si="1"/>
        <v>17207</v>
      </c>
      <c r="G8" s="13">
        <f t="shared" si="1"/>
        <v>13951</v>
      </c>
      <c r="H8" s="13">
        <f t="shared" si="1"/>
        <v>5953</v>
      </c>
      <c r="I8" s="13">
        <f t="shared" si="1"/>
        <v>8032</v>
      </c>
      <c r="J8" s="13">
        <f t="shared" si="1"/>
        <v>12317</v>
      </c>
      <c r="K8" s="13">
        <f t="shared" si="1"/>
        <v>18376</v>
      </c>
      <c r="L8" s="13">
        <f>SUM(B8:K8)</f>
        <v>140607</v>
      </c>
      <c r="M8"/>
    </row>
    <row r="9" spans="1:13" ht="17.25" customHeight="1">
      <c r="A9" s="14" t="s">
        <v>19</v>
      </c>
      <c r="B9" s="15">
        <v>7629</v>
      </c>
      <c r="C9" s="15">
        <v>10067</v>
      </c>
      <c r="D9" s="15">
        <v>26489</v>
      </c>
      <c r="E9" s="15">
        <v>20583</v>
      </c>
      <c r="F9" s="15">
        <v>17207</v>
      </c>
      <c r="G9" s="15">
        <v>13951</v>
      </c>
      <c r="H9" s="15">
        <v>5953</v>
      </c>
      <c r="I9" s="15">
        <v>8032</v>
      </c>
      <c r="J9" s="15">
        <v>12317</v>
      </c>
      <c r="K9" s="15">
        <v>18376</v>
      </c>
      <c r="L9" s="13">
        <f>SUM(B9:K9)</f>
        <v>140604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97812</v>
      </c>
      <c r="C11" s="15">
        <v>126476</v>
      </c>
      <c r="D11" s="15">
        <v>347712</v>
      </c>
      <c r="E11" s="15">
        <v>298185</v>
      </c>
      <c r="F11" s="15">
        <v>284909</v>
      </c>
      <c r="G11" s="15">
        <v>172675</v>
      </c>
      <c r="H11" s="15">
        <v>80333</v>
      </c>
      <c r="I11" s="15">
        <v>135344</v>
      </c>
      <c r="J11" s="15">
        <v>147596</v>
      </c>
      <c r="K11" s="15">
        <v>254181</v>
      </c>
      <c r="L11" s="13">
        <f>SUM(B11:K11)</f>
        <v>1945223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611531.5400000002</v>
      </c>
      <c r="C17" s="25">
        <f aca="true" t="shared" si="2" ref="C17:L17">C18+C19+C20+C21+C22</f>
        <v>444177.29000000004</v>
      </c>
      <c r="D17" s="25">
        <f t="shared" si="2"/>
        <v>1388640.4899999998</v>
      </c>
      <c r="E17" s="25">
        <f t="shared" si="2"/>
        <v>1167369.91</v>
      </c>
      <c r="F17" s="25">
        <f t="shared" si="2"/>
        <v>994813.71</v>
      </c>
      <c r="G17" s="25">
        <f t="shared" si="2"/>
        <v>731676.22</v>
      </c>
      <c r="H17" s="25">
        <f t="shared" si="2"/>
        <v>333738.35</v>
      </c>
      <c r="I17" s="25">
        <f t="shared" si="2"/>
        <v>507740.54000000004</v>
      </c>
      <c r="J17" s="25">
        <f t="shared" si="2"/>
        <v>630393.62</v>
      </c>
      <c r="K17" s="25">
        <f t="shared" si="2"/>
        <v>808858.4400000001</v>
      </c>
      <c r="L17" s="25">
        <f t="shared" si="2"/>
        <v>7618940.110000001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606967.3</v>
      </c>
      <c r="C18" s="33">
        <f t="shared" si="3"/>
        <v>423501.77</v>
      </c>
      <c r="D18" s="33">
        <f t="shared" si="3"/>
        <v>1382223.65</v>
      </c>
      <c r="E18" s="33">
        <f t="shared" si="3"/>
        <v>1190789.74</v>
      </c>
      <c r="F18" s="33">
        <f t="shared" si="3"/>
        <v>999037.19</v>
      </c>
      <c r="G18" s="33">
        <f t="shared" si="3"/>
        <v>678142.9</v>
      </c>
      <c r="H18" s="33">
        <f t="shared" si="3"/>
        <v>345454.63</v>
      </c>
      <c r="I18" s="33">
        <f t="shared" si="3"/>
        <v>476768.21</v>
      </c>
      <c r="J18" s="33">
        <f t="shared" si="3"/>
        <v>572552.51</v>
      </c>
      <c r="K18" s="33">
        <f t="shared" si="3"/>
        <v>796765.88</v>
      </c>
      <c r="L18" s="33">
        <f>SUM(B18:K18)</f>
        <v>7472203.78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683.29</v>
      </c>
      <c r="C19" s="33">
        <f t="shared" si="4"/>
        <v>15236.21</v>
      </c>
      <c r="D19" s="33">
        <f t="shared" si="4"/>
        <v>-16025.3</v>
      </c>
      <c r="E19" s="33">
        <f t="shared" si="4"/>
        <v>-30268.1</v>
      </c>
      <c r="F19" s="33">
        <f t="shared" si="4"/>
        <v>-10275.36</v>
      </c>
      <c r="G19" s="33">
        <f t="shared" si="4"/>
        <v>33822.46</v>
      </c>
      <c r="H19" s="33">
        <f t="shared" si="4"/>
        <v>-20834.16</v>
      </c>
      <c r="I19" s="33">
        <f t="shared" si="4"/>
        <v>47285.39</v>
      </c>
      <c r="J19" s="33">
        <f t="shared" si="4"/>
        <v>45058.73</v>
      </c>
      <c r="K19" s="33">
        <f t="shared" si="4"/>
        <v>-6433.69</v>
      </c>
      <c r="L19" s="33">
        <f>SUM(B19:K19)</f>
        <v>58249.47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-132743.33000000002</v>
      </c>
      <c r="C25" s="33">
        <f t="shared" si="5"/>
        <v>-44294.8</v>
      </c>
      <c r="D25" s="33">
        <f t="shared" si="5"/>
        <v>-116551.6</v>
      </c>
      <c r="E25" s="33">
        <f t="shared" si="5"/>
        <v>-95316.05999999998</v>
      </c>
      <c r="F25" s="33">
        <f t="shared" si="5"/>
        <v>724289.2</v>
      </c>
      <c r="G25" s="33">
        <f t="shared" si="5"/>
        <v>-61384.4</v>
      </c>
      <c r="H25" s="33">
        <f t="shared" si="5"/>
        <v>-34358.23</v>
      </c>
      <c r="I25" s="33">
        <f t="shared" si="5"/>
        <v>-48439.62</v>
      </c>
      <c r="J25" s="33">
        <f t="shared" si="5"/>
        <v>-54194.8</v>
      </c>
      <c r="K25" s="33">
        <f t="shared" si="5"/>
        <v>-80854.4</v>
      </c>
      <c r="L25" s="33">
        <f aca="true" t="shared" si="6" ref="L25:L31">SUM(B25:K25)</f>
        <v>56151.959999999934</v>
      </c>
      <c r="M25"/>
    </row>
    <row r="26" spans="1:13" ht="18.75" customHeight="1">
      <c r="A26" s="27" t="s">
        <v>31</v>
      </c>
      <c r="B26" s="33">
        <f>B27+B28+B29+B30</f>
        <v>-33567.6</v>
      </c>
      <c r="C26" s="33">
        <f aca="true" t="shared" si="7" ref="C26:K26">C27+C28+C29+C30</f>
        <v>-44294.8</v>
      </c>
      <c r="D26" s="33">
        <f t="shared" si="7"/>
        <v>-116551.6</v>
      </c>
      <c r="E26" s="33">
        <f t="shared" si="7"/>
        <v>-90565.2</v>
      </c>
      <c r="F26" s="33">
        <f t="shared" si="7"/>
        <v>-75710.8</v>
      </c>
      <c r="G26" s="33">
        <f t="shared" si="7"/>
        <v>-61384.4</v>
      </c>
      <c r="H26" s="33">
        <f t="shared" si="7"/>
        <v>-26193.2</v>
      </c>
      <c r="I26" s="33">
        <f t="shared" si="7"/>
        <v>-48439.62</v>
      </c>
      <c r="J26" s="33">
        <f t="shared" si="7"/>
        <v>-54194.8</v>
      </c>
      <c r="K26" s="33">
        <f t="shared" si="7"/>
        <v>-80854.4</v>
      </c>
      <c r="L26" s="33">
        <f t="shared" si="6"/>
        <v>-631756.42</v>
      </c>
      <c r="M26"/>
    </row>
    <row r="27" spans="1:13" s="36" customFormat="1" ht="18.75" customHeight="1">
      <c r="A27" s="34" t="s">
        <v>60</v>
      </c>
      <c r="B27" s="33">
        <f>-ROUND((B9)*$E$3,2)</f>
        <v>-33567.6</v>
      </c>
      <c r="C27" s="33">
        <f aca="true" t="shared" si="8" ref="C27:K27">-ROUND((C9)*$E$3,2)</f>
        <v>-44294.8</v>
      </c>
      <c r="D27" s="33">
        <f t="shared" si="8"/>
        <v>-116551.6</v>
      </c>
      <c r="E27" s="33">
        <f t="shared" si="8"/>
        <v>-90565.2</v>
      </c>
      <c r="F27" s="33">
        <f t="shared" si="8"/>
        <v>-75710.8</v>
      </c>
      <c r="G27" s="33">
        <f t="shared" si="8"/>
        <v>-61384.4</v>
      </c>
      <c r="H27" s="33">
        <f t="shared" si="8"/>
        <v>-26193.2</v>
      </c>
      <c r="I27" s="33">
        <f t="shared" si="8"/>
        <v>-35340.8</v>
      </c>
      <c r="J27" s="33">
        <f t="shared" si="8"/>
        <v>-54194.8</v>
      </c>
      <c r="K27" s="33">
        <f t="shared" si="8"/>
        <v>-80854.4</v>
      </c>
      <c r="L27" s="33">
        <f t="shared" si="6"/>
        <v>-618657.6000000001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-1395.04</v>
      </c>
      <c r="J29" s="17">
        <v>0</v>
      </c>
      <c r="K29" s="17">
        <v>0</v>
      </c>
      <c r="L29" s="33">
        <f t="shared" si="6"/>
        <v>-1395.04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-11703.78</v>
      </c>
      <c r="J30" s="17">
        <v>0</v>
      </c>
      <c r="K30" s="17">
        <v>0</v>
      </c>
      <c r="L30" s="33">
        <f t="shared" si="6"/>
        <v>-11703.78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800000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706254.33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1694000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3347000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-18345.95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-18345.95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478788.21000000014</v>
      </c>
      <c r="C46" s="41">
        <f t="shared" si="11"/>
        <v>399882.49000000005</v>
      </c>
      <c r="D46" s="41">
        <f t="shared" si="11"/>
        <v>1272088.8899999997</v>
      </c>
      <c r="E46" s="41">
        <f t="shared" si="11"/>
        <v>1072053.8499999999</v>
      </c>
      <c r="F46" s="41">
        <f t="shared" si="11"/>
        <v>1719102.91</v>
      </c>
      <c r="G46" s="41">
        <f t="shared" si="11"/>
        <v>670291.82</v>
      </c>
      <c r="H46" s="41">
        <f t="shared" si="11"/>
        <v>299380.12</v>
      </c>
      <c r="I46" s="41">
        <f t="shared" si="11"/>
        <v>459300.92000000004</v>
      </c>
      <c r="J46" s="41">
        <f t="shared" si="11"/>
        <v>576198.82</v>
      </c>
      <c r="K46" s="41">
        <f t="shared" si="11"/>
        <v>728004.04</v>
      </c>
      <c r="L46" s="42">
        <f>SUM(B46:K46)</f>
        <v>7675092.07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478788.21</v>
      </c>
      <c r="C52" s="41">
        <f aca="true" t="shared" si="12" ref="C52:J52">SUM(C53:C64)</f>
        <v>399882.49000000005</v>
      </c>
      <c r="D52" s="41">
        <f t="shared" si="12"/>
        <v>1272088.9</v>
      </c>
      <c r="E52" s="41">
        <f t="shared" si="12"/>
        <v>1072053.85</v>
      </c>
      <c r="F52" s="41">
        <f t="shared" si="12"/>
        <v>1719102.91</v>
      </c>
      <c r="G52" s="41">
        <f t="shared" si="12"/>
        <v>670291.82</v>
      </c>
      <c r="H52" s="41">
        <f t="shared" si="12"/>
        <v>299380.12</v>
      </c>
      <c r="I52" s="41">
        <f t="shared" si="12"/>
        <v>459300.93</v>
      </c>
      <c r="J52" s="41">
        <f t="shared" si="12"/>
        <v>576198.82</v>
      </c>
      <c r="K52" s="41">
        <f>SUM(K53:K66)</f>
        <v>728004.05</v>
      </c>
      <c r="L52" s="47">
        <f>SUM(B52:K52)</f>
        <v>7675092.100000001</v>
      </c>
      <c r="M52" s="40"/>
    </row>
    <row r="53" spans="1:13" ht="18.75" customHeight="1">
      <c r="A53" s="48" t="s">
        <v>52</v>
      </c>
      <c r="B53" s="49">
        <v>478788.21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478788.21</v>
      </c>
      <c r="M53" s="40"/>
    </row>
    <row r="54" spans="1:12" ht="18.75" customHeight="1">
      <c r="A54" s="48" t="s">
        <v>63</v>
      </c>
      <c r="B54" s="17">
        <v>0</v>
      </c>
      <c r="C54" s="49">
        <v>348497.59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348497.59</v>
      </c>
    </row>
    <row r="55" spans="1:12" ht="18.75" customHeight="1">
      <c r="A55" s="48" t="s">
        <v>64</v>
      </c>
      <c r="B55" s="17">
        <v>0</v>
      </c>
      <c r="C55" s="49">
        <v>51384.9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51384.9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1272088.9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1272088.9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1072053.85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1072053.85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1719102.91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1719102.91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670291.82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670291.82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299380.12</v>
      </c>
      <c r="I60" s="17">
        <v>0</v>
      </c>
      <c r="J60" s="17">
        <v>0</v>
      </c>
      <c r="K60" s="17">
        <v>0</v>
      </c>
      <c r="L60" s="47">
        <f t="shared" si="13"/>
        <v>299380.12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459300.93</v>
      </c>
      <c r="J61" s="17">
        <v>0</v>
      </c>
      <c r="K61" s="17">
        <v>0</v>
      </c>
      <c r="L61" s="47">
        <f t="shared" si="13"/>
        <v>459300.93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576198.82</v>
      </c>
      <c r="K62" s="17">
        <v>0</v>
      </c>
      <c r="L62" s="47">
        <f t="shared" si="13"/>
        <v>576198.82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411467.89</v>
      </c>
      <c r="L63" s="47">
        <f t="shared" si="13"/>
        <v>411467.89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316536.16</v>
      </c>
      <c r="L64" s="47">
        <f t="shared" si="13"/>
        <v>316536.16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2020-02-11T17:42:13Z</dcterms:modified>
  <cp:category/>
  <cp:version/>
  <cp:contentType/>
  <cp:contentStatus/>
</cp:coreProperties>
</file>