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<sst xmlns="http://schemas.openxmlformats.org/spreadsheetml/2006/main" count="77" uniqueCount="76">
  <si>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</si>
  <si>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</si>
  <si>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</si>
  <si>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</si>
  <si>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</si>
  <si>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</si>
  <si>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</si>
  <si>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</si>
  <si>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</si>
  <si>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</si>
  <si>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</si>
  <si>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</si>
  <si>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</si>
  <si>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</si>
  <si>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</si>
  <si>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</si>
  <si>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</si>
  <si>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</si>
  <si>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</si>
  <si>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</si>
  <si>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</si>
  <si>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</si>
  <si>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</si>
  <si>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</si>
  <si>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</si>
  <si>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</si>
  <si>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</si>
  <si>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</si>
  <si>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</si>
  <si>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</si>
  <si>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</si>
  <si>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</si>
  <si>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</si>
  <si>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</si>
  <si>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</si>
  <si>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</si>
  <si>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</si>
  <si>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</si>
  <si>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</si>
  <si>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</si>
  <si>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</si>
  <si>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</si>
  <si>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</si>
  <si>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</si>
  <si>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</si>
  <si>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</si>
  <si>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</si>
  <si>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</si>
  <si>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</si>
  <si>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</si>
  <si>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</si>
  <si>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</si>
  <si>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</si>
  <si>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</si>
  <si>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</si>
  <si>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</si>
  <si>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</si>
  <si>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</si>
  <si>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</si>
  <si>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</si>
  <si>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</si>
  <si>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</si>
  <si>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</si>
  <si>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</si>
  <si>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</si>
  <si>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</si>
  <si>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</si>
  <si>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</si>
  <si>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</si>
  <si>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</si>
  <si>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</si>
  <si>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</si>
  <si>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</si>
  <si>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</si>
  <si>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</si>
  <si>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04/02/20 - VENCIMENTO 11/02/20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</si>
</sst>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106808</v>
      </c>
      <c r="C7" s="10">
        <f>C8+C11</f>
        <v>129736</v>
      </c>
      <c r="D7" s="10">
        <f aca="true" t="shared" si="0" ref="D7:K7">D8+D11</f>
        <v>360164</v>
      </c>
      <c r="E7" s="10">
        <f t="shared" si="0"/>
        <v>309189</v>
      </c>
      <c r="F7" s="10">
        <f t="shared" si="0"/>
        <v>290897</v>
      </c>
      <c r="G7" s="10">
        <f t="shared" si="0"/>
        <v>183655</v>
      </c>
      <c r="H7" s="10">
        <f t="shared" si="0"/>
        <v>84562</v>
      </c>
      <c r="I7" s="10">
        <f t="shared" si="0"/>
        <v>138183</v>
      </c>
      <c r="J7" s="10">
        <f t="shared" si="0"/>
        <v>155087</v>
      </c>
      <c r="K7" s="10">
        <f t="shared" si="0"/>
        <v>265947</v>
      </c>
      <c r="L7" s="10">
        <f>SUM(B7:K7)</f>
        <v>2024228</v>
      </c>
      <c r="M7" s="11"/>
    </row>
    <row r="8" spans="1:13" ht="17.25" customHeight="1">
      <c r="A8" s="12" t="s">
        <v>18</v>
      </c>
      <c r="B8" s="13">
        <f>B9+B10</f>
        <v>7947</v>
      </c>
      <c r="C8" s="13">
        <f aca="true" t="shared" si="1" ref="C8:K8">C9+C10</f>
        <v>9799</v>
      </c>
      <c r="D8" s="13">
        <f t="shared" si="1"/>
        <v>26109</v>
      </c>
      <c r="E8" s="13">
        <f t="shared" si="1"/>
        <v>20472</v>
      </c>
      <c r="F8" s="13">
        <f t="shared" si="1"/>
        <v>17283</v>
      </c>
      <c r="G8" s="13">
        <f t="shared" si="1"/>
        <v>14002</v>
      </c>
      <c r="H8" s="13">
        <f t="shared" si="1"/>
        <v>6021</v>
      </c>
      <c r="I8" s="13">
        <f t="shared" si="1"/>
        <v>7978</v>
      </c>
      <c r="J8" s="13">
        <f t="shared" si="1"/>
        <v>11867</v>
      </c>
      <c r="K8" s="13">
        <f t="shared" si="1"/>
        <v>17868</v>
      </c>
      <c r="L8" s="13">
        <f>SUM(B8:K8)</f>
        <v>139346</v>
      </c>
      <c r="M8"/>
    </row>
    <row r="9" spans="1:13" ht="17.25" customHeight="1">
      <c r="A9" s="14" t="s">
        <v>19</v>
      </c>
      <c r="B9" s="15">
        <v>7943</v>
      </c>
      <c r="C9" s="15">
        <v>9799</v>
      </c>
      <c r="D9" s="15">
        <v>26109</v>
      </c>
      <c r="E9" s="15">
        <v>20472</v>
      </c>
      <c r="F9" s="15">
        <v>17283</v>
      </c>
      <c r="G9" s="15">
        <v>14002</v>
      </c>
      <c r="H9" s="15">
        <v>6021</v>
      </c>
      <c r="I9" s="15">
        <v>7978</v>
      </c>
      <c r="J9" s="15">
        <v>11867</v>
      </c>
      <c r="K9" s="15">
        <v>17868</v>
      </c>
      <c r="L9" s="13">
        <f>SUM(B9:K9)</f>
        <v>139342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98861</v>
      </c>
      <c r="C11" s="15">
        <v>119937</v>
      </c>
      <c r="D11" s="15">
        <v>334055</v>
      </c>
      <c r="E11" s="15">
        <v>288717</v>
      </c>
      <c r="F11" s="15">
        <v>273614</v>
      </c>
      <c r="G11" s="15">
        <v>169653</v>
      </c>
      <c r="H11" s="15">
        <v>78541</v>
      </c>
      <c r="I11" s="15">
        <v>130205</v>
      </c>
      <c r="J11" s="15">
        <v>143220</v>
      </c>
      <c r="K11" s="15">
        <v>248079</v>
      </c>
      <c r="L11" s="13">
        <f>SUM(B11:K11)</f>
        <v>1884882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619391.9700000001</v>
      </c>
      <c r="C17" s="25">
        <f aca="true" t="shared" si="2" ref="C17:L17">C18+C19+C20+C21+C22</f>
        <v>422305.14</v>
      </c>
      <c r="D17" s="25">
        <f t="shared" si="2"/>
        <v>1337391.76</v>
      </c>
      <c r="E17" s="25">
        <f t="shared" si="2"/>
        <v>1132496.16</v>
      </c>
      <c r="F17" s="25">
        <f t="shared" si="2"/>
        <v>958096.2899999999</v>
      </c>
      <c r="G17" s="25">
        <f t="shared" si="2"/>
        <v>720342.05</v>
      </c>
      <c r="H17" s="25">
        <f t="shared" si="2"/>
        <v>327252.4099999999</v>
      </c>
      <c r="I17" s="25">
        <f t="shared" si="2"/>
        <v>488759.61</v>
      </c>
      <c r="J17" s="25">
        <f t="shared" si="2"/>
        <v>611754.78</v>
      </c>
      <c r="K17" s="25">
        <f t="shared" si="2"/>
        <v>789691.46</v>
      </c>
      <c r="L17" s="25">
        <f t="shared" si="2"/>
        <v>7407481.630000002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614818.89</v>
      </c>
      <c r="C18" s="33">
        <f t="shared" si="3"/>
        <v>402389.18</v>
      </c>
      <c r="D18" s="33">
        <f t="shared" si="3"/>
        <v>1330373.78</v>
      </c>
      <c r="E18" s="33">
        <f t="shared" si="3"/>
        <v>1155006.43</v>
      </c>
      <c r="F18" s="33">
        <f t="shared" si="3"/>
        <v>961938.2</v>
      </c>
      <c r="G18" s="33">
        <f t="shared" si="3"/>
        <v>667347.17</v>
      </c>
      <c r="H18" s="33">
        <f t="shared" si="3"/>
        <v>338552.42</v>
      </c>
      <c r="I18" s="33">
        <f t="shared" si="3"/>
        <v>459499.93</v>
      </c>
      <c r="J18" s="33">
        <f t="shared" si="3"/>
        <v>555273.49</v>
      </c>
      <c r="K18" s="33">
        <f t="shared" si="3"/>
        <v>777442.87</v>
      </c>
      <c r="L18" s="33">
        <f>SUM(B18:K18)</f>
        <v>7262642.36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692.13</v>
      </c>
      <c r="C19" s="33">
        <f t="shared" si="4"/>
        <v>14476.65</v>
      </c>
      <c r="D19" s="33">
        <f t="shared" si="4"/>
        <v>-15424.16</v>
      </c>
      <c r="E19" s="33">
        <f t="shared" si="4"/>
        <v>-29358.54</v>
      </c>
      <c r="F19" s="33">
        <f t="shared" si="4"/>
        <v>-9893.79</v>
      </c>
      <c r="G19" s="33">
        <f t="shared" si="4"/>
        <v>33284.02</v>
      </c>
      <c r="H19" s="33">
        <f t="shared" si="4"/>
        <v>-20417.89</v>
      </c>
      <c r="I19" s="33">
        <f t="shared" si="4"/>
        <v>45572.74</v>
      </c>
      <c r="J19" s="33">
        <f t="shared" si="4"/>
        <v>43698.91</v>
      </c>
      <c r="K19" s="33">
        <f t="shared" si="4"/>
        <v>-6277.66</v>
      </c>
      <c r="L19" s="33">
        <f>SUM(B19:K19)</f>
        <v>56352.40999999999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-134360.74</v>
      </c>
      <c r="C25" s="33">
        <f t="shared" si="5"/>
        <v>-43115.6</v>
      </c>
      <c r="D25" s="33">
        <f t="shared" si="5"/>
        <v>-114879.6</v>
      </c>
      <c r="E25" s="33">
        <f t="shared" si="5"/>
        <v>840172.3399999999</v>
      </c>
      <c r="F25" s="33">
        <f t="shared" si="5"/>
        <v>-76045.2</v>
      </c>
      <c r="G25" s="33">
        <f t="shared" si="5"/>
        <v>368391.2</v>
      </c>
      <c r="H25" s="33">
        <f t="shared" si="5"/>
        <v>-34657.43</v>
      </c>
      <c r="I25" s="33">
        <f t="shared" si="5"/>
        <v>324220.29000000004</v>
      </c>
      <c r="J25" s="33">
        <f t="shared" si="5"/>
        <v>-52214.8</v>
      </c>
      <c r="K25" s="33">
        <f t="shared" si="5"/>
        <v>-78619.2</v>
      </c>
      <c r="L25" s="33">
        <f aca="true" t="shared" si="6" ref="L25:L31">SUM(B25:K25)</f>
        <v>998891.2599999998</v>
      </c>
      <c r="M25"/>
    </row>
    <row r="26" spans="1:13" ht="18.75" customHeight="1">
      <c r="A26" s="27" t="s">
        <v>31</v>
      </c>
      <c r="B26" s="33">
        <f>B27+B28+B29+B30</f>
        <v>-34949.2</v>
      </c>
      <c r="C26" s="33">
        <f aca="true" t="shared" si="7" ref="C26:K26">C27+C28+C29+C30</f>
        <v>-43115.6</v>
      </c>
      <c r="D26" s="33">
        <f t="shared" si="7"/>
        <v>-114879.6</v>
      </c>
      <c r="E26" s="33">
        <f t="shared" si="7"/>
        <v>-90076.8</v>
      </c>
      <c r="F26" s="33">
        <f t="shared" si="7"/>
        <v>-76045.2</v>
      </c>
      <c r="G26" s="33">
        <f t="shared" si="7"/>
        <v>-61608.8</v>
      </c>
      <c r="H26" s="33">
        <f t="shared" si="7"/>
        <v>-26492.4</v>
      </c>
      <c r="I26" s="33">
        <f t="shared" si="7"/>
        <v>-73779.70999999999</v>
      </c>
      <c r="J26" s="33">
        <f t="shared" si="7"/>
        <v>-52214.8</v>
      </c>
      <c r="K26" s="33">
        <f t="shared" si="7"/>
        <v>-78619.2</v>
      </c>
      <c r="L26" s="33">
        <f t="shared" si="6"/>
        <v>-651781.31</v>
      </c>
      <c r="M26"/>
    </row>
    <row r="27" spans="1:13" s="36" customFormat="1" ht="18.75" customHeight="1">
      <c r="A27" s="34" t="s">
        <v>60</v>
      </c>
      <c r="B27" s="33">
        <f>-ROUND((B9)*$E$3,2)</f>
        <v>-34949.2</v>
      </c>
      <c r="C27" s="33">
        <f aca="true" t="shared" si="8" ref="C27:K27">-ROUND((C9)*$E$3,2)</f>
        <v>-43115.6</v>
      </c>
      <c r="D27" s="33">
        <f t="shared" si="8"/>
        <v>-114879.6</v>
      </c>
      <c r="E27" s="33">
        <f t="shared" si="8"/>
        <v>-90076.8</v>
      </c>
      <c r="F27" s="33">
        <f t="shared" si="8"/>
        <v>-76045.2</v>
      </c>
      <c r="G27" s="33">
        <f t="shared" si="8"/>
        <v>-61608.8</v>
      </c>
      <c r="H27" s="33">
        <f t="shared" si="8"/>
        <v>-26492.4</v>
      </c>
      <c r="I27" s="33">
        <f t="shared" si="8"/>
        <v>-35103.2</v>
      </c>
      <c r="J27" s="33">
        <f t="shared" si="8"/>
        <v>-52214.8</v>
      </c>
      <c r="K27" s="33">
        <f t="shared" si="8"/>
        <v>-78619.2</v>
      </c>
      <c r="L27" s="33">
        <f t="shared" si="6"/>
        <v>-613104.8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-3852.06</v>
      </c>
      <c r="J29" s="17">
        <v>0</v>
      </c>
      <c r="K29" s="17">
        <v>0</v>
      </c>
      <c r="L29" s="33">
        <f t="shared" si="6"/>
        <v>-3852.06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-34824.45</v>
      </c>
      <c r="J30" s="17">
        <v>0</v>
      </c>
      <c r="K30" s="17">
        <v>0</v>
      </c>
      <c r="L30" s="33">
        <f t="shared" si="6"/>
        <v>-34824.45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930249.1399999999</v>
      </c>
      <c r="F31" s="38">
        <f t="shared" si="9"/>
        <v>0</v>
      </c>
      <c r="G31" s="38">
        <f t="shared" si="9"/>
        <v>430000</v>
      </c>
      <c r="H31" s="38">
        <f t="shared" si="9"/>
        <v>-8165.03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1669254.3299999998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894000</v>
      </c>
      <c r="G40" s="33">
        <v>960000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4310000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-18581.76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-18581.76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485031.2300000001</v>
      </c>
      <c r="C46" s="41">
        <f t="shared" si="11"/>
        <v>379189.54000000004</v>
      </c>
      <c r="D46" s="41">
        <f t="shared" si="11"/>
        <v>1222512.16</v>
      </c>
      <c r="E46" s="41">
        <f t="shared" si="11"/>
        <v>1972668.4999999998</v>
      </c>
      <c r="F46" s="41">
        <f t="shared" si="11"/>
        <v>882051.09</v>
      </c>
      <c r="G46" s="41">
        <f t="shared" si="11"/>
        <v>1088733.25</v>
      </c>
      <c r="H46" s="41">
        <f t="shared" si="11"/>
        <v>292594.9799999999</v>
      </c>
      <c r="I46" s="41">
        <f t="shared" si="11"/>
        <v>812979.9</v>
      </c>
      <c r="J46" s="41">
        <f t="shared" si="11"/>
        <v>559539.98</v>
      </c>
      <c r="K46" s="41">
        <f t="shared" si="11"/>
        <v>711072.26</v>
      </c>
      <c r="L46" s="42">
        <f>SUM(B46:K46)</f>
        <v>8406372.889999999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485031.23</v>
      </c>
      <c r="C52" s="41">
        <f aca="true" t="shared" si="12" ref="C52:J52">SUM(C53:C64)</f>
        <v>379189.53</v>
      </c>
      <c r="D52" s="41">
        <f t="shared" si="12"/>
        <v>1222512.17</v>
      </c>
      <c r="E52" s="41">
        <f t="shared" si="12"/>
        <v>1972668.49</v>
      </c>
      <c r="F52" s="41">
        <f t="shared" si="12"/>
        <v>882051.09</v>
      </c>
      <c r="G52" s="41">
        <f t="shared" si="12"/>
        <v>1088733.26</v>
      </c>
      <c r="H52" s="41">
        <f t="shared" si="12"/>
        <v>292594.98</v>
      </c>
      <c r="I52" s="41">
        <f t="shared" si="12"/>
        <v>812979.9</v>
      </c>
      <c r="J52" s="41">
        <f t="shared" si="12"/>
        <v>559539.98</v>
      </c>
      <c r="K52" s="41">
        <f>SUM(K53:K66)</f>
        <v>711072.25</v>
      </c>
      <c r="L52" s="47">
        <f>SUM(B52:K52)</f>
        <v>8406372.88</v>
      </c>
      <c r="M52" s="40"/>
    </row>
    <row r="53" spans="1:13" ht="18.75" customHeight="1">
      <c r="A53" s="48" t="s">
        <v>52</v>
      </c>
      <c r="B53" s="49">
        <v>485031.23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485031.23</v>
      </c>
      <c r="M53" s="40"/>
    </row>
    <row r="54" spans="1:12" ht="18.75" customHeight="1">
      <c r="A54" s="48" t="s">
        <v>63</v>
      </c>
      <c r="B54" s="17">
        <v>0</v>
      </c>
      <c r="C54" s="49">
        <v>331335.81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331335.81</v>
      </c>
    </row>
    <row r="55" spans="1:12" ht="18.75" customHeight="1">
      <c r="A55" s="48" t="s">
        <v>64</v>
      </c>
      <c r="B55" s="17">
        <v>0</v>
      </c>
      <c r="C55" s="49">
        <v>47853.72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47853.72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1222512.17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1222512.17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1972668.49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1972668.49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882051.09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882051.09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1088733.26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1088733.26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292594.98</v>
      </c>
      <c r="I60" s="17">
        <v>0</v>
      </c>
      <c r="J60" s="17">
        <v>0</v>
      </c>
      <c r="K60" s="17">
        <v>0</v>
      </c>
      <c r="L60" s="47">
        <f t="shared" si="13"/>
        <v>292594.98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812979.9</v>
      </c>
      <c r="J61" s="17">
        <v>0</v>
      </c>
      <c r="K61" s="17">
        <v>0</v>
      </c>
      <c r="L61" s="47">
        <f t="shared" si="13"/>
        <v>812979.9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559539.98</v>
      </c>
      <c r="K62" s="17">
        <v>0</v>
      </c>
      <c r="L62" s="47">
        <f t="shared" si="13"/>
        <v>559539.98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403604.61</v>
      </c>
      <c r="L63" s="47">
        <f t="shared" si="13"/>
        <v>403604.61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307467.64</v>
      </c>
      <c r="L64" s="47">
        <f t="shared" si="13"/>
        <v>307467.64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2020-02-10T19:53:33Z</dcterms:modified>
  <cp:category/>
  <cp:version/>
  <cp:contentType/>
  <cp:contentStatus/>
</cp:coreProperties>
</file>