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<sst xmlns="http://schemas.openxmlformats.org/spreadsheetml/2006/main" count="77" uniqueCount="76">
  <si>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</si>
  <si>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</si>
  <si>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</si>
  <si>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</si>
  <si>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</si>
  <si>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</si>
  <si>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</si>
  <si>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</si>
  <si>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</si>
  <si>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</si>
  <si>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</si>
  <si>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</si>
  <si>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</si>
  <si>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</si>
  <si>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</si>
  <si>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</si>
  <si>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</si>
  <si>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</si>
  <si>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</si>
  <si>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</si>
  <si>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</si>
  <si>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</si>
  <si>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</si>
  <si>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</si>
  <si>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</si>
  <si>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</si>
  <si>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</si>
  <si>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</si>
  <si>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</si>
  <si>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</si>
  <si>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</si>
  <si>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</si>
  <si>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</si>
  <si>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</si>
  <si>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</si>
  <si>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</si>
  <si>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</si>
  <si>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</si>
  <si>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</si>
  <si>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</si>
  <si>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</si>
  <si>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</si>
  <si>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</si>
  <si>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</si>
  <si>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</si>
  <si>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</si>
  <si>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</si>
  <si>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</si>
  <si>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</si>
  <si>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</si>
  <si>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</si>
  <si>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</si>
  <si>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</si>
  <si>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</si>
  <si>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</si>
  <si>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</si>
  <si>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</si>
  <si>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</si>
  <si>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</si>
  <si>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</si>
  <si>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</si>
  <si>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</si>
  <si>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</si>
  <si>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</si>
  <si>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</si>
  <si>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</si>
  <si>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</si>
  <si>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</si>
  <si>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</si>
  <si>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</si>
  <si>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</si>
  <si>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</si>
  <si>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</si>
  <si>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</si>
  <si>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</si>
  <si>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03/02/20 - VENCIMENTO 10/02/20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</si>
</sst>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99519</v>
      </c>
      <c r="C7" s="10">
        <f>C8+C11</f>
        <v>121196</v>
      </c>
      <c r="D7" s="10">
        <f aca="true" t="shared" si="0" ref="D7:K7">D8+D11</f>
        <v>333742</v>
      </c>
      <c r="E7" s="10">
        <f t="shared" si="0"/>
        <v>293547</v>
      </c>
      <c r="F7" s="10">
        <f t="shared" si="0"/>
        <v>274081</v>
      </c>
      <c r="G7" s="10">
        <f t="shared" si="0"/>
        <v>169116</v>
      </c>
      <c r="H7" s="10">
        <f t="shared" si="0"/>
        <v>77766</v>
      </c>
      <c r="I7" s="10">
        <f t="shared" si="0"/>
        <v>130073</v>
      </c>
      <c r="J7" s="10">
        <f t="shared" si="0"/>
        <v>142383</v>
      </c>
      <c r="K7" s="10">
        <f t="shared" si="0"/>
        <v>252345</v>
      </c>
      <c r="L7" s="10">
        <f>SUM(B7:K7)</f>
        <v>1893768</v>
      </c>
      <c r="M7" s="11"/>
    </row>
    <row r="8" spans="1:13" ht="17.25" customHeight="1">
      <c r="A8" s="12" t="s">
        <v>18</v>
      </c>
      <c r="B8" s="13">
        <f>B9+B10</f>
        <v>8197</v>
      </c>
      <c r="C8" s="13">
        <f aca="true" t="shared" si="1" ref="C8:K8">C9+C10</f>
        <v>10066</v>
      </c>
      <c r="D8" s="13">
        <f t="shared" si="1"/>
        <v>26453</v>
      </c>
      <c r="E8" s="13">
        <f t="shared" si="1"/>
        <v>21867</v>
      </c>
      <c r="F8" s="13">
        <f t="shared" si="1"/>
        <v>18114</v>
      </c>
      <c r="G8" s="13">
        <f t="shared" si="1"/>
        <v>13552</v>
      </c>
      <c r="H8" s="13">
        <f t="shared" si="1"/>
        <v>5962</v>
      </c>
      <c r="I8" s="13">
        <f t="shared" si="1"/>
        <v>8193</v>
      </c>
      <c r="J8" s="13">
        <f t="shared" si="1"/>
        <v>11523</v>
      </c>
      <c r="K8" s="13">
        <f t="shared" si="1"/>
        <v>17836</v>
      </c>
      <c r="L8" s="13">
        <f>SUM(B8:K8)</f>
        <v>141763</v>
      </c>
      <c r="M8"/>
    </row>
    <row r="9" spans="1:13" ht="17.25" customHeight="1">
      <c r="A9" s="14" t="s">
        <v>19</v>
      </c>
      <c r="B9" s="15">
        <v>8196</v>
      </c>
      <c r="C9" s="15">
        <v>10066</v>
      </c>
      <c r="D9" s="15">
        <v>26453</v>
      </c>
      <c r="E9" s="15">
        <v>21867</v>
      </c>
      <c r="F9" s="15">
        <v>18114</v>
      </c>
      <c r="G9" s="15">
        <v>13552</v>
      </c>
      <c r="H9" s="15">
        <v>5962</v>
      </c>
      <c r="I9" s="15">
        <v>8193</v>
      </c>
      <c r="J9" s="15">
        <v>11523</v>
      </c>
      <c r="K9" s="15">
        <v>17836</v>
      </c>
      <c r="L9" s="13">
        <f>SUM(B9:K9)</f>
        <v>141762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91322</v>
      </c>
      <c r="C11" s="15">
        <v>111130</v>
      </c>
      <c r="D11" s="15">
        <v>307289</v>
      </c>
      <c r="E11" s="15">
        <v>271680</v>
      </c>
      <c r="F11" s="15">
        <v>255967</v>
      </c>
      <c r="G11" s="15">
        <v>155564</v>
      </c>
      <c r="H11" s="15">
        <v>71804</v>
      </c>
      <c r="I11" s="15">
        <v>121880</v>
      </c>
      <c r="J11" s="15">
        <v>130860</v>
      </c>
      <c r="K11" s="15">
        <v>234509</v>
      </c>
      <c r="L11" s="13">
        <f>SUM(B11:K11)</f>
        <v>1752005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577387.0700000001</v>
      </c>
      <c r="C17" s="25">
        <f aca="true" t="shared" si="2" ref="C17:L17">C18+C19+C20+C21+C22</f>
        <v>394864.53</v>
      </c>
      <c r="D17" s="25">
        <f t="shared" si="2"/>
        <v>1240925.7199999997</v>
      </c>
      <c r="E17" s="25">
        <f t="shared" si="2"/>
        <v>1075549.16</v>
      </c>
      <c r="F17" s="25">
        <f t="shared" si="2"/>
        <v>903061.0800000001</v>
      </c>
      <c r="G17" s="25">
        <f t="shared" si="2"/>
        <v>664876.77</v>
      </c>
      <c r="H17" s="25">
        <f t="shared" si="2"/>
        <v>301684.86999999994</v>
      </c>
      <c r="I17" s="25">
        <f t="shared" si="2"/>
        <v>459116.75</v>
      </c>
      <c r="J17" s="25">
        <f t="shared" si="2"/>
        <v>562689.77</v>
      </c>
      <c r="K17" s="25">
        <f t="shared" si="2"/>
        <v>750249.81</v>
      </c>
      <c r="L17" s="25">
        <f t="shared" si="2"/>
        <v>6930405.529999999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572861.22</v>
      </c>
      <c r="C18" s="33">
        <f t="shared" si="3"/>
        <v>375901.51</v>
      </c>
      <c r="D18" s="33">
        <f t="shared" si="3"/>
        <v>1232776.2</v>
      </c>
      <c r="E18" s="33">
        <f t="shared" si="3"/>
        <v>1096574.17</v>
      </c>
      <c r="F18" s="33">
        <f t="shared" si="3"/>
        <v>906331.05</v>
      </c>
      <c r="G18" s="33">
        <f t="shared" si="3"/>
        <v>614516.81</v>
      </c>
      <c r="H18" s="33">
        <f t="shared" si="3"/>
        <v>311343.96</v>
      </c>
      <c r="I18" s="33">
        <f t="shared" si="3"/>
        <v>432531.75</v>
      </c>
      <c r="J18" s="33">
        <f t="shared" si="3"/>
        <v>509788.09</v>
      </c>
      <c r="K18" s="33">
        <f t="shared" si="3"/>
        <v>737680.14</v>
      </c>
      <c r="L18" s="33">
        <f>SUM(B18:K18)</f>
        <v>6790304.8999999985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644.9</v>
      </c>
      <c r="C19" s="33">
        <f t="shared" si="4"/>
        <v>13523.71</v>
      </c>
      <c r="D19" s="33">
        <f t="shared" si="4"/>
        <v>-14292.62</v>
      </c>
      <c r="E19" s="33">
        <f t="shared" si="4"/>
        <v>-27873.28</v>
      </c>
      <c r="F19" s="33">
        <f t="shared" si="4"/>
        <v>-9321.85</v>
      </c>
      <c r="G19" s="33">
        <f t="shared" si="4"/>
        <v>30649.1</v>
      </c>
      <c r="H19" s="33">
        <f t="shared" si="4"/>
        <v>-18776.97</v>
      </c>
      <c r="I19" s="33">
        <f t="shared" si="4"/>
        <v>42898.06</v>
      </c>
      <c r="J19" s="33">
        <f t="shared" si="4"/>
        <v>40119.3</v>
      </c>
      <c r="K19" s="33">
        <f t="shared" si="4"/>
        <v>-5956.58</v>
      </c>
      <c r="L19" s="33">
        <f>SUM(B19:K19)</f>
        <v>51613.77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-134213.78999999998</v>
      </c>
      <c r="C25" s="33">
        <f t="shared" si="5"/>
        <v>-44290.4</v>
      </c>
      <c r="D25" s="33">
        <f t="shared" si="5"/>
        <v>-116393.2</v>
      </c>
      <c r="E25" s="33">
        <f t="shared" si="5"/>
        <v>-100965.65999999999</v>
      </c>
      <c r="F25" s="33">
        <f t="shared" si="5"/>
        <v>-79701.6</v>
      </c>
      <c r="G25" s="33">
        <f t="shared" si="5"/>
        <v>-59628.8</v>
      </c>
      <c r="H25" s="33">
        <f t="shared" si="5"/>
        <v>-34397.83</v>
      </c>
      <c r="I25" s="33">
        <f t="shared" si="5"/>
        <v>-50353.88</v>
      </c>
      <c r="J25" s="33">
        <f t="shared" si="5"/>
        <v>-50701.2</v>
      </c>
      <c r="K25" s="33">
        <f t="shared" si="5"/>
        <v>-78478.4</v>
      </c>
      <c r="L25" s="33">
        <f aca="true" t="shared" si="6" ref="L25:L31">SUM(B25:K25)</f>
        <v>-749124.7599999999</v>
      </c>
      <c r="M25"/>
    </row>
    <row r="26" spans="1:13" ht="18.75" customHeight="1">
      <c r="A26" s="27" t="s">
        <v>31</v>
      </c>
      <c r="B26" s="33">
        <f>B27+B28+B29+B30</f>
        <v>-36062.4</v>
      </c>
      <c r="C26" s="33">
        <f aca="true" t="shared" si="7" ref="C26:K26">C27+C28+C29+C30</f>
        <v>-44290.4</v>
      </c>
      <c r="D26" s="33">
        <f t="shared" si="7"/>
        <v>-116393.2</v>
      </c>
      <c r="E26" s="33">
        <f t="shared" si="7"/>
        <v>-96214.8</v>
      </c>
      <c r="F26" s="33">
        <f t="shared" si="7"/>
        <v>-79701.6</v>
      </c>
      <c r="G26" s="33">
        <f t="shared" si="7"/>
        <v>-59628.8</v>
      </c>
      <c r="H26" s="33">
        <f t="shared" si="7"/>
        <v>-26232.8</v>
      </c>
      <c r="I26" s="33">
        <f t="shared" si="7"/>
        <v>-50353.88</v>
      </c>
      <c r="J26" s="33">
        <f t="shared" si="7"/>
        <v>-50701.2</v>
      </c>
      <c r="K26" s="33">
        <f t="shared" si="7"/>
        <v>-78478.4</v>
      </c>
      <c r="L26" s="33">
        <f t="shared" si="6"/>
        <v>-638057.48</v>
      </c>
      <c r="M26"/>
    </row>
    <row r="27" spans="1:13" s="36" customFormat="1" ht="18.75" customHeight="1">
      <c r="A27" s="34" t="s">
        <v>60</v>
      </c>
      <c r="B27" s="33">
        <f>-ROUND((B9)*$E$3,2)</f>
        <v>-36062.4</v>
      </c>
      <c r="C27" s="33">
        <f aca="true" t="shared" si="8" ref="C27:K27">-ROUND((C9)*$E$3,2)</f>
        <v>-44290.4</v>
      </c>
      <c r="D27" s="33">
        <f t="shared" si="8"/>
        <v>-116393.2</v>
      </c>
      <c r="E27" s="33">
        <f t="shared" si="8"/>
        <v>-96214.8</v>
      </c>
      <c r="F27" s="33">
        <f t="shared" si="8"/>
        <v>-79701.6</v>
      </c>
      <c r="G27" s="33">
        <f t="shared" si="8"/>
        <v>-59628.8</v>
      </c>
      <c r="H27" s="33">
        <f t="shared" si="8"/>
        <v>-26232.8</v>
      </c>
      <c r="I27" s="33">
        <f t="shared" si="8"/>
        <v>-36049.2</v>
      </c>
      <c r="J27" s="33">
        <f t="shared" si="8"/>
        <v>-50701.2</v>
      </c>
      <c r="K27" s="33">
        <f t="shared" si="8"/>
        <v>-78478.4</v>
      </c>
      <c r="L27" s="33">
        <f t="shared" si="6"/>
        <v>-623752.8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-2044.29</v>
      </c>
      <c r="J29" s="17">
        <v>0</v>
      </c>
      <c r="K29" s="17">
        <v>0</v>
      </c>
      <c r="L29" s="33">
        <f t="shared" si="6"/>
        <v>-2044.29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-12260.39</v>
      </c>
      <c r="J30" s="17">
        <v>0</v>
      </c>
      <c r="K30" s="17">
        <v>0</v>
      </c>
      <c r="L30" s="33">
        <f t="shared" si="6"/>
        <v>-12260.39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-93745.66999999998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-17321.61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-17321.61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443173.2800000001</v>
      </c>
      <c r="C46" s="41">
        <f t="shared" si="11"/>
        <v>350574.13</v>
      </c>
      <c r="D46" s="41">
        <f t="shared" si="11"/>
        <v>1124532.5199999998</v>
      </c>
      <c r="E46" s="41">
        <f t="shared" si="11"/>
        <v>974583.4999999999</v>
      </c>
      <c r="F46" s="41">
        <f t="shared" si="11"/>
        <v>823359.4800000001</v>
      </c>
      <c r="G46" s="41">
        <f t="shared" si="11"/>
        <v>605247.97</v>
      </c>
      <c r="H46" s="41">
        <f t="shared" si="11"/>
        <v>267287.0399999999</v>
      </c>
      <c r="I46" s="41">
        <f t="shared" si="11"/>
        <v>408762.87</v>
      </c>
      <c r="J46" s="41">
        <f t="shared" si="11"/>
        <v>511988.57</v>
      </c>
      <c r="K46" s="41">
        <f t="shared" si="11"/>
        <v>671771.41</v>
      </c>
      <c r="L46" s="42">
        <f>SUM(B46:K46)</f>
        <v>6181280.7700000005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443173.28</v>
      </c>
      <c r="C52" s="41">
        <f aca="true" t="shared" si="12" ref="C52:J52">SUM(C53:C64)</f>
        <v>350574.13</v>
      </c>
      <c r="D52" s="41">
        <f t="shared" si="12"/>
        <v>1124532.52</v>
      </c>
      <c r="E52" s="41">
        <f t="shared" si="12"/>
        <v>974583.5</v>
      </c>
      <c r="F52" s="41">
        <f t="shared" si="12"/>
        <v>823359.47</v>
      </c>
      <c r="G52" s="41">
        <f t="shared" si="12"/>
        <v>605247.97</v>
      </c>
      <c r="H52" s="41">
        <f t="shared" si="12"/>
        <v>267287.04</v>
      </c>
      <c r="I52" s="41">
        <f t="shared" si="12"/>
        <v>408762.87</v>
      </c>
      <c r="J52" s="41">
        <f t="shared" si="12"/>
        <v>511988.57</v>
      </c>
      <c r="K52" s="41">
        <f>SUM(K53:K66)</f>
        <v>671771.3999999999</v>
      </c>
      <c r="L52" s="47">
        <f>SUM(B52:K52)</f>
        <v>6181280.75</v>
      </c>
      <c r="M52" s="40"/>
    </row>
    <row r="53" spans="1:13" ht="18.75" customHeight="1">
      <c r="A53" s="48" t="s">
        <v>52</v>
      </c>
      <c r="B53" s="49">
        <v>443173.28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443173.28</v>
      </c>
      <c r="M53" s="40"/>
    </row>
    <row r="54" spans="1:12" ht="18.75" customHeight="1">
      <c r="A54" s="48" t="s">
        <v>63</v>
      </c>
      <c r="B54" s="17">
        <v>0</v>
      </c>
      <c r="C54" s="49">
        <v>306647.19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306647.19</v>
      </c>
    </row>
    <row r="55" spans="1:12" ht="18.75" customHeight="1">
      <c r="A55" s="48" t="s">
        <v>64</v>
      </c>
      <c r="B55" s="17">
        <v>0</v>
      </c>
      <c r="C55" s="49">
        <v>43926.94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43926.94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1124532.52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1124532.52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974583.5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974583.5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823359.47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823359.47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605247.97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605247.97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267287.04</v>
      </c>
      <c r="I60" s="17">
        <v>0</v>
      </c>
      <c r="J60" s="17">
        <v>0</v>
      </c>
      <c r="K60" s="17">
        <v>0</v>
      </c>
      <c r="L60" s="47">
        <f t="shared" si="13"/>
        <v>267287.04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408762.87</v>
      </c>
      <c r="J61" s="17">
        <v>0</v>
      </c>
      <c r="K61" s="17">
        <v>0</v>
      </c>
      <c r="L61" s="47">
        <f t="shared" si="13"/>
        <v>408762.87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511988.57</v>
      </c>
      <c r="K62" s="17">
        <v>0</v>
      </c>
      <c r="L62" s="47">
        <f t="shared" si="13"/>
        <v>511988.57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366115.41</v>
      </c>
      <c r="L63" s="47">
        <f t="shared" si="13"/>
        <v>366115.41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305655.99</v>
      </c>
      <c r="L64" s="47">
        <f t="shared" si="13"/>
        <v>305655.99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2020-02-07T18:47:39Z</dcterms:modified>
  <cp:category/>
  <cp:version/>
  <cp:contentType/>
  <cp:contentStatus/>
</cp:coreProperties>
</file>