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<sst xmlns="http://schemas.openxmlformats.org/spreadsheetml/2006/main" count="79" uniqueCount="76">
  <si>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</si>
  <si>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</si>
  <si>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</si>
  <si>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</si>
  <si>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</si>
  <si>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</si>
  <si>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</si>
  <si>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</si>
  <si>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</si>
  <si>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</si>
  <si>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</si>
  <si>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</si>
  <si>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</si>
  <si>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</si>
  <si>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</si>
  <si>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</si>
  <si>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</si>
  <si>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</si>
  <si>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</si>
  <si>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</si>
  <si>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</si>
  <si>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</si>
  <si>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</si>
  <si>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</si>
  <si>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</si>
  <si>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</si>
  <si>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</si>
  <si>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</si>
  <si>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</si>
  <si>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</si>
  <si>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</si>
  <si>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</si>
  <si>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</si>
  <si>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</si>
  <si>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</si>
  <si>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</si>
  <si>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</si>
  <si>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</si>
  <si>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</si>
  <si>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</si>
  <si>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</si>
  <si>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</si>
  <si>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</si>
  <si>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</si>
  <si>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</si>
  <si>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</si>
  <si>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</si>
  <si>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</si>
  <si>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</si>
  <si>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</si>
  <si>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</si>
  <si>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</si>
  <si>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</si>
  <si>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</si>
  <si>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</si>
  <si>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</si>
  <si>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</si>
  <si>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</si>
  <si>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</si>
  <si>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</si>
  <si>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</si>
  <si>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</si>
  <si>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</si>
  <si>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</si>
  <si>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</si>
  <si>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</si>
  <si>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</si>
  <si>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</si>
  <si>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</si>
  <si>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</si>
  <si>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</si>
  <si>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</si>
  <si>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</si>
  <si>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31/12/20 - VENCIMENTO 08/01/21</t>
  </si>
  <si>
    <t>Nota: (1) Revisões de remuneração de 19/03 a 03/12/20.</t>
  </si>
  <si>
    <t>5.3. Revisão de Remuneração pelo Transporte Coletivo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</si>
</sst>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180685</v>
      </c>
      <c r="C7" s="9">
        <f t="shared" si="0"/>
        <v>112889</v>
      </c>
      <c r="D7" s="9">
        <f t="shared" si="0"/>
        <v>133628</v>
      </c>
      <c r="E7" s="9">
        <f t="shared" si="0"/>
        <v>27453</v>
      </c>
      <c r="F7" s="9">
        <f t="shared" si="0"/>
        <v>93543</v>
      </c>
      <c r="G7" s="9">
        <f t="shared" si="0"/>
        <v>131732</v>
      </c>
      <c r="H7" s="9">
        <f t="shared" si="0"/>
        <v>19215</v>
      </c>
      <c r="I7" s="9">
        <f t="shared" si="0"/>
        <v>107860</v>
      </c>
      <c r="J7" s="9">
        <f t="shared" si="0"/>
        <v>110124</v>
      </c>
      <c r="K7" s="9">
        <f t="shared" si="0"/>
        <v>154857</v>
      </c>
      <c r="L7" s="9">
        <f t="shared" si="0"/>
        <v>120495</v>
      </c>
      <c r="M7" s="9">
        <f t="shared" si="0"/>
        <v>49447</v>
      </c>
      <c r="N7" s="9">
        <f t="shared" si="0"/>
        <v>28591</v>
      </c>
      <c r="O7" s="9">
        <f t="shared" si="0"/>
        <v>1270519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12385</v>
      </c>
      <c r="C8" s="11">
        <f t="shared" si="1"/>
        <v>9668</v>
      </c>
      <c r="D8" s="11">
        <f t="shared" si="1"/>
        <v>9091</v>
      </c>
      <c r="E8" s="11">
        <f t="shared" si="1"/>
        <v>1534</v>
      </c>
      <c r="F8" s="11">
        <f t="shared" si="1"/>
        <v>6175</v>
      </c>
      <c r="G8" s="11">
        <f t="shared" si="1"/>
        <v>8319</v>
      </c>
      <c r="H8" s="11">
        <f t="shared" si="1"/>
        <v>1486</v>
      </c>
      <c r="I8" s="11">
        <f t="shared" si="1"/>
        <v>9992</v>
      </c>
      <c r="J8" s="11">
        <f t="shared" si="1"/>
        <v>7738</v>
      </c>
      <c r="K8" s="11">
        <f t="shared" si="1"/>
        <v>8723</v>
      </c>
      <c r="L8" s="11">
        <f t="shared" si="1"/>
        <v>6651</v>
      </c>
      <c r="M8" s="11">
        <f t="shared" si="1"/>
        <v>2904</v>
      </c>
      <c r="N8" s="11">
        <f t="shared" si="1"/>
        <v>2193</v>
      </c>
      <c r="O8" s="11">
        <f t="shared" si="1"/>
        <v>86859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12385</v>
      </c>
      <c r="C9" s="11">
        <v>9668</v>
      </c>
      <c r="D9" s="11">
        <v>9091</v>
      </c>
      <c r="E9" s="11">
        <v>1534</v>
      </c>
      <c r="F9" s="11">
        <v>6175</v>
      </c>
      <c r="G9" s="11">
        <v>8319</v>
      </c>
      <c r="H9" s="11">
        <v>1486</v>
      </c>
      <c r="I9" s="11">
        <v>9991</v>
      </c>
      <c r="J9" s="11">
        <v>7738</v>
      </c>
      <c r="K9" s="11">
        <v>8716</v>
      </c>
      <c r="L9" s="11">
        <v>6651</v>
      </c>
      <c r="M9" s="11">
        <v>2900</v>
      </c>
      <c r="N9" s="11">
        <v>2193</v>
      </c>
      <c r="O9" s="11">
        <f>SUM(B9:N9)</f>
        <v>86847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7</v>
      </c>
      <c r="L10" s="13">
        <v>0</v>
      </c>
      <c r="M10" s="13">
        <v>4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168300</v>
      </c>
      <c r="C11" s="13">
        <v>103221</v>
      </c>
      <c r="D11" s="13">
        <v>124537</v>
      </c>
      <c r="E11" s="13">
        <v>25919</v>
      </c>
      <c r="F11" s="13">
        <v>87368</v>
      </c>
      <c r="G11" s="13">
        <v>123413</v>
      </c>
      <c r="H11" s="13">
        <v>17729</v>
      </c>
      <c r="I11" s="13">
        <v>97868</v>
      </c>
      <c r="J11" s="13">
        <v>102386</v>
      </c>
      <c r="K11" s="13">
        <v>146134</v>
      </c>
      <c r="L11" s="13">
        <v>113844</v>
      </c>
      <c r="M11" s="13">
        <v>46543</v>
      </c>
      <c r="N11" s="13">
        <v>26398</v>
      </c>
      <c r="O11" s="11">
        <f>SUM(B11:N11)</f>
        <v>1183660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1.664175877762487</v>
      </c>
      <c r="C15" s="19">
        <v>1.724619335567536</v>
      </c>
      <c r="D15" s="19">
        <v>1.805291412221186</v>
      </c>
      <c r="E15" s="19">
        <v>1.352641478308699</v>
      </c>
      <c r="F15" s="19">
        <v>2.11124020783672</v>
      </c>
      <c r="G15" s="19">
        <v>2.244719517976924</v>
      </c>
      <c r="H15" s="19">
        <v>2.701881156870131</v>
      </c>
      <c r="I15" s="19">
        <v>1.806339203439861</v>
      </c>
      <c r="J15" s="19">
        <v>1.766685358151309</v>
      </c>
      <c r="K15" s="19">
        <v>1.665388154061928</v>
      </c>
      <c r="L15" s="19">
        <v>1.747573458294953</v>
      </c>
      <c r="M15" s="19">
        <v>1.839623076947476</v>
      </c>
      <c r="N15" s="19">
        <v>1.849812807908119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741545.11</v>
      </c>
      <c r="C17" s="24">
        <f aca="true" t="shared" si="2" ref="C17:N17">C18+C19+C20+C21+C22+C23+C24+C25</f>
        <v>485254.39999999997</v>
      </c>
      <c r="D17" s="24">
        <f t="shared" si="2"/>
        <v>515892.93</v>
      </c>
      <c r="E17" s="24">
        <f t="shared" si="2"/>
        <v>138149.65</v>
      </c>
      <c r="F17" s="24">
        <f t="shared" si="2"/>
        <v>477326.28</v>
      </c>
      <c r="G17" s="24">
        <f t="shared" si="2"/>
        <v>606536.7599999999</v>
      </c>
      <c r="H17" s="24">
        <f t="shared" si="2"/>
        <v>135103.30000000002</v>
      </c>
      <c r="I17" s="24">
        <f t="shared" si="2"/>
        <v>489336.15</v>
      </c>
      <c r="J17" s="24">
        <f t="shared" si="2"/>
        <v>470924.58</v>
      </c>
      <c r="K17" s="24">
        <f t="shared" si="2"/>
        <v>614392.56</v>
      </c>
      <c r="L17" s="24">
        <f t="shared" si="2"/>
        <v>573069.85</v>
      </c>
      <c r="M17" s="24">
        <f t="shared" si="2"/>
        <v>291815.22000000003</v>
      </c>
      <c r="N17" s="24">
        <f t="shared" si="2"/>
        <v>147612.08999999997</v>
      </c>
      <c r="O17" s="24">
        <f>O18+O19+O20+O21+O22+O23+O24+O25</f>
        <v>5686958.880000002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398446.56</v>
      </c>
      <c r="C18" s="30">
        <f t="shared" si="3"/>
        <v>257104.7</v>
      </c>
      <c r="D18" s="30">
        <f t="shared" si="3"/>
        <v>266841.75</v>
      </c>
      <c r="E18" s="30">
        <f t="shared" si="3"/>
        <v>93782.19</v>
      </c>
      <c r="F18" s="30">
        <f t="shared" si="3"/>
        <v>216430.44</v>
      </c>
      <c r="G18" s="30">
        <f t="shared" si="3"/>
        <v>250554.26</v>
      </c>
      <c r="H18" s="30">
        <f t="shared" si="3"/>
        <v>49004.01</v>
      </c>
      <c r="I18" s="30">
        <f t="shared" si="3"/>
        <v>243698.88</v>
      </c>
      <c r="J18" s="30">
        <f t="shared" si="3"/>
        <v>250432.99</v>
      </c>
      <c r="K18" s="30">
        <f t="shared" si="3"/>
        <v>333112.89</v>
      </c>
      <c r="L18" s="30">
        <f t="shared" si="3"/>
        <v>294995.86</v>
      </c>
      <c r="M18" s="30">
        <f t="shared" si="3"/>
        <v>139846.01</v>
      </c>
      <c r="N18" s="30">
        <f t="shared" si="3"/>
        <v>73075.74</v>
      </c>
      <c r="O18" s="30">
        <f aca="true" t="shared" si="4" ref="O18:O25">SUM(B18:N18)</f>
        <v>2867326.2800000003</v>
      </c>
    </row>
    <row r="19" spans="1:23" ht="18.75" customHeight="1">
      <c r="A19" s="26" t="s">
        <v>35</v>
      </c>
      <c r="B19" s="30">
        <f>IF(B15&lt;&gt;0,ROUND((B15-1)*B18,2),0)</f>
        <v>264638.59</v>
      </c>
      <c r="C19" s="30">
        <f aca="true" t="shared" si="5" ref="C19:N19">IF(C15&lt;&gt;0,ROUND((C15-1)*C18,2),0)</f>
        <v>186303.04</v>
      </c>
      <c r="D19" s="30">
        <f t="shared" si="5"/>
        <v>214885.37</v>
      </c>
      <c r="E19" s="30">
        <f t="shared" si="5"/>
        <v>33071.49</v>
      </c>
      <c r="F19" s="30">
        <f t="shared" si="5"/>
        <v>240506.21</v>
      </c>
      <c r="G19" s="30">
        <f t="shared" si="5"/>
        <v>311869.78</v>
      </c>
      <c r="H19" s="30">
        <f t="shared" si="5"/>
        <v>83399</v>
      </c>
      <c r="I19" s="30">
        <f t="shared" si="5"/>
        <v>196503.96</v>
      </c>
      <c r="J19" s="30">
        <f t="shared" si="5"/>
        <v>192003.31</v>
      </c>
      <c r="K19" s="30">
        <f t="shared" si="5"/>
        <v>221649.37</v>
      </c>
      <c r="L19" s="30">
        <f t="shared" si="5"/>
        <v>220531.08</v>
      </c>
      <c r="M19" s="30">
        <f t="shared" si="5"/>
        <v>117417.94</v>
      </c>
      <c r="N19" s="30">
        <f t="shared" si="5"/>
        <v>62100.7</v>
      </c>
      <c r="O19" s="30">
        <f t="shared" si="4"/>
        <v>2344879.8400000003</v>
      </c>
      <c r="W19" s="62"/>
    </row>
    <row r="20" spans="1:15" ht="18.75" customHeight="1">
      <c r="A20" s="26" t="s">
        <v>36</v>
      </c>
      <c r="B20" s="30">
        <v>26215.8</v>
      </c>
      <c r="C20" s="30">
        <v>19469.92</v>
      </c>
      <c r="D20" s="30">
        <v>14062.49</v>
      </c>
      <c r="E20" s="30">
        <v>4786.69</v>
      </c>
      <c r="F20" s="30">
        <v>11537.43</v>
      </c>
      <c r="G20" s="30">
        <v>17462.7</v>
      </c>
      <c r="H20" s="30">
        <v>2742.36</v>
      </c>
      <c r="I20" s="30">
        <v>11562.18</v>
      </c>
      <c r="J20" s="30">
        <v>15174.87</v>
      </c>
      <c r="K20" s="30">
        <v>22610.16</v>
      </c>
      <c r="L20" s="30">
        <v>20700.17</v>
      </c>
      <c r="M20" s="30">
        <v>8074.84</v>
      </c>
      <c r="N20" s="30">
        <v>3734.71</v>
      </c>
      <c r="O20" s="30">
        <f t="shared" si="4"/>
        <v>178134.32</v>
      </c>
    </row>
    <row r="21" spans="1:15" ht="18.75" customHeight="1">
      <c r="A21" s="26" t="s">
        <v>37</v>
      </c>
      <c r="B21" s="30">
        <v>2682.66</v>
      </c>
      <c r="C21" s="30">
        <v>2682.66</v>
      </c>
      <c r="D21" s="30">
        <v>1341.33</v>
      </c>
      <c r="E21" s="30">
        <v>0</v>
      </c>
      <c r="F21" s="30">
        <v>1341.33</v>
      </c>
      <c r="G21" s="30">
        <v>1341.33</v>
      </c>
      <c r="H21" s="30">
        <v>0</v>
      </c>
      <c r="I21" s="30">
        <v>1341.33</v>
      </c>
      <c r="J21" s="30">
        <v>1341.33</v>
      </c>
      <c r="K21" s="30">
        <v>1341.33</v>
      </c>
      <c r="L21" s="30">
        <v>1341.33</v>
      </c>
      <c r="M21" s="30">
        <v>1341.33</v>
      </c>
      <c r="N21" s="30">
        <v>1341.33</v>
      </c>
      <c r="O21" s="30">
        <f t="shared" si="4"/>
        <v>17437.29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-301.56</v>
      </c>
      <c r="C23" s="30">
        <v>-889.92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-225.48</v>
      </c>
      <c r="J23" s="30">
        <v>-2133.32</v>
      </c>
      <c r="K23" s="30">
        <v>0</v>
      </c>
      <c r="L23" s="30">
        <v>0</v>
      </c>
      <c r="M23" s="30">
        <v>-134.9</v>
      </c>
      <c r="N23" s="30">
        <v>0</v>
      </c>
      <c r="O23" s="30">
        <f t="shared" si="4"/>
        <v>-3685.1800000000003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25450.82</v>
      </c>
      <c r="H25" s="30">
        <v>3665.54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312042.14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-54494</v>
      </c>
      <c r="C27" s="30">
        <f>+C28+C30+C41+C42+C45-C46</f>
        <v>-42539.2</v>
      </c>
      <c r="D27" s="30">
        <f t="shared" si="6"/>
        <v>-42446.21</v>
      </c>
      <c r="E27" s="30">
        <f t="shared" si="6"/>
        <v>-6749.6</v>
      </c>
      <c r="F27" s="30">
        <f t="shared" si="6"/>
        <v>-42089.639999999985</v>
      </c>
      <c r="G27" s="30">
        <f t="shared" si="6"/>
        <v>-36603.6</v>
      </c>
      <c r="H27" s="30">
        <f t="shared" si="6"/>
        <v>-72680.37</v>
      </c>
      <c r="I27" s="30">
        <f t="shared" si="6"/>
        <v>-43960.4</v>
      </c>
      <c r="J27" s="30">
        <f t="shared" si="6"/>
        <v>-34047.2</v>
      </c>
      <c r="K27" s="30">
        <f t="shared" si="6"/>
        <v>-38350.4</v>
      </c>
      <c r="L27" s="30">
        <f t="shared" si="6"/>
        <v>-29264.4</v>
      </c>
      <c r="M27" s="30">
        <f t="shared" si="6"/>
        <v>-12760</v>
      </c>
      <c r="N27" s="30">
        <f t="shared" si="6"/>
        <v>-9649.2</v>
      </c>
      <c r="O27" s="30">
        <f t="shared" si="6"/>
        <v>-465634.2200000001</v>
      </c>
    </row>
    <row r="28" spans="1:15" ht="18.75" customHeight="1">
      <c r="A28" s="26" t="s">
        <v>40</v>
      </c>
      <c r="B28" s="31">
        <f>+B29</f>
        <v>-54494</v>
      </c>
      <c r="C28" s="31">
        <f>+C29</f>
        <v>-42539.2</v>
      </c>
      <c r="D28" s="31">
        <f aca="true" t="shared" si="7" ref="D28:O28">+D29</f>
        <v>-40000.4</v>
      </c>
      <c r="E28" s="31">
        <f t="shared" si="7"/>
        <v>-6749.6</v>
      </c>
      <c r="F28" s="31">
        <f t="shared" si="7"/>
        <v>-27170</v>
      </c>
      <c r="G28" s="31">
        <f t="shared" si="7"/>
        <v>-36603.6</v>
      </c>
      <c r="H28" s="31">
        <f t="shared" si="7"/>
        <v>-6538.4</v>
      </c>
      <c r="I28" s="31">
        <f t="shared" si="7"/>
        <v>-43960.4</v>
      </c>
      <c r="J28" s="31">
        <f t="shared" si="7"/>
        <v>-34047.2</v>
      </c>
      <c r="K28" s="31">
        <f t="shared" si="7"/>
        <v>-38350.4</v>
      </c>
      <c r="L28" s="31">
        <f t="shared" si="7"/>
        <v>-29264.4</v>
      </c>
      <c r="M28" s="31">
        <f t="shared" si="7"/>
        <v>-12760</v>
      </c>
      <c r="N28" s="31">
        <f t="shared" si="7"/>
        <v>-9649.2</v>
      </c>
      <c r="O28" s="31">
        <f t="shared" si="7"/>
        <v>-382126.80000000005</v>
      </c>
    </row>
    <row r="29" spans="1:26" ht="18.75" customHeight="1">
      <c r="A29" s="27" t="s">
        <v>41</v>
      </c>
      <c r="B29" s="16">
        <f>ROUND((-B9)*$G$3,2)</f>
        <v>-54494</v>
      </c>
      <c r="C29" s="16">
        <f aca="true" t="shared" si="8" ref="C29:N29">ROUND((-C9)*$G$3,2)</f>
        <v>-42539.2</v>
      </c>
      <c r="D29" s="16">
        <f t="shared" si="8"/>
        <v>-40000.4</v>
      </c>
      <c r="E29" s="16">
        <f t="shared" si="8"/>
        <v>-6749.6</v>
      </c>
      <c r="F29" s="16">
        <f t="shared" si="8"/>
        <v>-27170</v>
      </c>
      <c r="G29" s="16">
        <f t="shared" si="8"/>
        <v>-36603.6</v>
      </c>
      <c r="H29" s="16">
        <f t="shared" si="8"/>
        <v>-6538.4</v>
      </c>
      <c r="I29" s="16">
        <f t="shared" si="8"/>
        <v>-43960.4</v>
      </c>
      <c r="J29" s="16">
        <f t="shared" si="8"/>
        <v>-34047.2</v>
      </c>
      <c r="K29" s="16">
        <f t="shared" si="8"/>
        <v>-38350.4</v>
      </c>
      <c r="L29" s="16">
        <f t="shared" si="8"/>
        <v>-29264.4</v>
      </c>
      <c r="M29" s="16">
        <f t="shared" si="8"/>
        <v>-12760</v>
      </c>
      <c r="N29" s="16">
        <f t="shared" si="8"/>
        <v>-9649.2</v>
      </c>
      <c r="O29" s="32">
        <f aca="true" t="shared" si="9" ref="O29:O46">SUM(B29:N29)</f>
        <v>-382126.80000000005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0</v>
      </c>
      <c r="C41" s="35">
        <v>0</v>
      </c>
      <c r="D41" s="35">
        <v>-2445.81</v>
      </c>
      <c r="E41" s="35"/>
      <c r="F41" s="35"/>
      <c r="G41" s="35"/>
      <c r="H41" s="35">
        <v>-657.19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-3103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687051.11</v>
      </c>
      <c r="C44" s="36">
        <f t="shared" si="11"/>
        <v>442715.19999999995</v>
      </c>
      <c r="D44" s="36">
        <f t="shared" si="11"/>
        <v>473446.72</v>
      </c>
      <c r="E44" s="36">
        <f t="shared" si="11"/>
        <v>131400.05</v>
      </c>
      <c r="F44" s="36">
        <f t="shared" si="11"/>
        <v>435236.64</v>
      </c>
      <c r="G44" s="36">
        <f t="shared" si="11"/>
        <v>569933.1599999999</v>
      </c>
      <c r="H44" s="36">
        <f t="shared" si="11"/>
        <v>62422.93000000002</v>
      </c>
      <c r="I44" s="36">
        <f t="shared" si="11"/>
        <v>445375.75</v>
      </c>
      <c r="J44" s="36">
        <f t="shared" si="11"/>
        <v>436877.38</v>
      </c>
      <c r="K44" s="36">
        <f t="shared" si="11"/>
        <v>576042.16</v>
      </c>
      <c r="L44" s="36">
        <f t="shared" si="11"/>
        <v>543805.45</v>
      </c>
      <c r="M44" s="36">
        <f t="shared" si="11"/>
        <v>279055.22000000003</v>
      </c>
      <c r="N44" s="36">
        <f t="shared" si="11"/>
        <v>137962.88999999996</v>
      </c>
      <c r="O44" s="36">
        <f>SUM(B44:N44)</f>
        <v>5221324.659999999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-230316.62</v>
      </c>
      <c r="G45" s="33">
        <v>0</v>
      </c>
      <c r="H45" s="33">
        <v>-65484.78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-295801.4</v>
      </c>
      <c r="P45"/>
      <c r="Q45"/>
      <c r="R45" s="43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-215396.98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-215396.98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687051.12</v>
      </c>
      <c r="C50" s="51">
        <f t="shared" si="12"/>
        <v>442715.19</v>
      </c>
      <c r="D50" s="51">
        <f t="shared" si="12"/>
        <v>473446.73</v>
      </c>
      <c r="E50" s="51">
        <f t="shared" si="12"/>
        <v>131400.05</v>
      </c>
      <c r="F50" s="51">
        <f t="shared" si="12"/>
        <v>435236.64</v>
      </c>
      <c r="G50" s="51">
        <f t="shared" si="12"/>
        <v>569933.17</v>
      </c>
      <c r="H50" s="51">
        <f t="shared" si="12"/>
        <v>62422.94</v>
      </c>
      <c r="I50" s="51">
        <f t="shared" si="12"/>
        <v>445375.76</v>
      </c>
      <c r="J50" s="51">
        <f t="shared" si="12"/>
        <v>436877.37</v>
      </c>
      <c r="K50" s="51">
        <f t="shared" si="12"/>
        <v>576042.17</v>
      </c>
      <c r="L50" s="51">
        <f t="shared" si="12"/>
        <v>543805.44</v>
      </c>
      <c r="M50" s="51">
        <f t="shared" si="12"/>
        <v>279055.21</v>
      </c>
      <c r="N50" s="51">
        <f t="shared" si="12"/>
        <v>137962.88</v>
      </c>
      <c r="O50" s="36">
        <f t="shared" si="12"/>
        <v>5221324.67</v>
      </c>
      <c r="Q50"/>
    </row>
    <row r="51" spans="1:18" ht="18.75" customHeight="1">
      <c r="A51" s="26" t="s">
        <v>57</v>
      </c>
      <c r="B51" s="51">
        <v>566363.45</v>
      </c>
      <c r="C51" s="51">
        <v>324518.46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890881.9099999999</v>
      </c>
      <c r="P51"/>
      <c r="Q51"/>
      <c r="R51" s="43"/>
    </row>
    <row r="52" spans="1:16" ht="18.75" customHeight="1">
      <c r="A52" s="26" t="s">
        <v>58</v>
      </c>
      <c r="B52" s="51">
        <v>120687.67</v>
      </c>
      <c r="C52" s="51">
        <v>118196.73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238884.4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473446.73</v>
      </c>
      <c r="E53" s="52">
        <v>0</v>
      </c>
      <c r="F53" s="52">
        <v>0</v>
      </c>
      <c r="G53" s="52">
        <v>0</v>
      </c>
      <c r="H53" s="51">
        <v>62422.94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535869.6699999999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131400.05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131400.05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435236.64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435236.64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569933.17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569933.17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445375.76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445375.76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436877.37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436877.37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576042.17</v>
      </c>
      <c r="L59" s="31">
        <v>543805.44</v>
      </c>
      <c r="M59" s="52">
        <v>0</v>
      </c>
      <c r="N59" s="52">
        <v>0</v>
      </c>
      <c r="O59" s="36">
        <f t="shared" si="13"/>
        <v>1119847.6099999999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279055.21</v>
      </c>
      <c r="N60" s="52">
        <v>0</v>
      </c>
      <c r="O60" s="36">
        <f t="shared" si="13"/>
        <v>279055.21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137962.88</v>
      </c>
      <c r="O61" s="55">
        <f t="shared" si="13"/>
        <v>137962.88</v>
      </c>
      <c r="P61"/>
      <c r="S61"/>
      <c r="Z61"/>
    </row>
    <row r="62" spans="1:12" ht="21" customHeight="1">
      <c r="A62" s="56" t="s">
        <v>74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4" ht="13.5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 s="68"/>
      <c r="E66"/>
      <c r="F66"/>
      <c r="G66"/>
      <c r="H66" s="6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2021-01-08T19:01:26Z</dcterms:modified>
  <cp:category/>
  <cp:version/>
  <cp:contentType/>
  <cp:contentStatus/>
</cp:coreProperties>
</file>